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78"/>
  </bookViews>
  <sheets>
    <sheet name="capa" sheetId="389" r:id="rId1"/>
    <sheet name="introducao" sheetId="6" r:id="rId2"/>
    <sheet name="fontes" sheetId="7" r:id="rId3"/>
    <sheet name="6populacao2" sheetId="789" r:id="rId4"/>
    <sheet name="7empregoINE2" sheetId="790" r:id="rId5"/>
    <sheet name="8desemprego_INE2" sheetId="791" r:id="rId6"/>
    <sheet name="9lay_off" sheetId="487" r:id="rId7"/>
    <sheet name="10desemprego_IEFP" sheetId="497" r:id="rId8"/>
    <sheet name="11desemprego_IEFP" sheetId="498" r:id="rId9"/>
    <sheet name="12fp_anexo C" sheetId="703" r:id="rId10"/>
    <sheet name="13empresarial" sheetId="794" r:id="rId11"/>
    <sheet name="14ganhos" sheetId="458" r:id="rId12"/>
    <sheet name="15salários" sheetId="502" r:id="rId13"/>
    <sheet name="16irct" sheetId="491" r:id="rId14"/>
    <sheet name="17acidentes" sheetId="793"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'13empresarial'!$A$1:$O$84</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'17acidentes'!$A$1:$T$72</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C66" i="500" l="1"/>
  <c r="H26" i="794" l="1"/>
  <c r="C58" i="793" l="1"/>
  <c r="E10" i="491" l="1"/>
  <c r="O19" i="491" l="1"/>
  <c r="P19" i="491"/>
  <c r="Q19" i="491"/>
  <c r="F10" i="491"/>
  <c r="G10" i="491"/>
  <c r="H10" i="491"/>
  <c r="I10" i="491"/>
  <c r="J10" i="491"/>
  <c r="K10" i="491"/>
  <c r="L10" i="491"/>
  <c r="M10" i="491"/>
  <c r="O10" i="491"/>
  <c r="P10" i="491"/>
  <c r="Q10" i="491"/>
  <c r="J55" i="791" l="1"/>
  <c r="F55" i="791"/>
  <c r="N53" i="791"/>
  <c r="J53" i="791"/>
  <c r="F53" i="791"/>
  <c r="N51" i="791"/>
  <c r="J51" i="791"/>
  <c r="F51" i="791"/>
  <c r="N49" i="791"/>
  <c r="J49" i="791"/>
  <c r="F49" i="791"/>
  <c r="N47" i="791"/>
  <c r="J47" i="791"/>
  <c r="F47" i="791"/>
  <c r="N45" i="791"/>
  <c r="J45" i="791"/>
  <c r="F45" i="791"/>
  <c r="N43" i="791"/>
  <c r="J43" i="791"/>
  <c r="F43" i="791"/>
  <c r="N42" i="791"/>
  <c r="L42" i="791"/>
  <c r="J42" i="791"/>
  <c r="H42" i="791"/>
  <c r="F42" i="791"/>
  <c r="M40" i="791"/>
  <c r="K40" i="791"/>
  <c r="I40" i="791"/>
  <c r="G40" i="791"/>
  <c r="E40" i="791"/>
  <c r="N45" i="790"/>
  <c r="L45" i="790"/>
  <c r="J45" i="790"/>
  <c r="H45" i="790"/>
  <c r="F45" i="790"/>
  <c r="M43" i="790"/>
  <c r="K43" i="790"/>
  <c r="I43" i="790"/>
  <c r="G43" i="790"/>
  <c r="E43" i="790"/>
  <c r="N55" i="789"/>
  <c r="L55" i="789"/>
  <c r="F55" i="789"/>
  <c r="N49" i="789"/>
  <c r="L49" i="789"/>
  <c r="F49" i="789"/>
  <c r="N53" i="789"/>
  <c r="L53" i="789"/>
  <c r="J53" i="789"/>
  <c r="H53" i="789"/>
  <c r="F53" i="789"/>
  <c r="M33" i="789"/>
  <c r="K33" i="789"/>
  <c r="I33" i="789"/>
  <c r="G33" i="789"/>
  <c r="E33" i="789"/>
  <c r="F36" i="789" l="1"/>
  <c r="J36" i="789"/>
  <c r="N36" i="789"/>
  <c r="H48" i="789"/>
  <c r="H39" i="789"/>
  <c r="L39" i="789"/>
  <c r="F38" i="789"/>
  <c r="J38" i="789"/>
  <c r="N38" i="789"/>
  <c r="F42" i="789"/>
  <c r="J42" i="789"/>
  <c r="N42" i="789"/>
  <c r="H54" i="789"/>
  <c r="H45" i="789"/>
  <c r="F44" i="789"/>
  <c r="J44" i="789"/>
  <c r="N44" i="789"/>
  <c r="L45" i="789"/>
  <c r="H49" i="789"/>
  <c r="H51" i="789"/>
  <c r="L51" i="789"/>
  <c r="H55" i="789"/>
  <c r="L48" i="789"/>
  <c r="L54" i="789"/>
  <c r="H37" i="789"/>
  <c r="L37" i="789"/>
  <c r="F40" i="789"/>
  <c r="J40" i="789"/>
  <c r="N40" i="789"/>
  <c r="H41" i="789"/>
  <c r="L41" i="789"/>
  <c r="H43" i="789"/>
  <c r="L43" i="789"/>
  <c r="F46" i="789"/>
  <c r="J46" i="789"/>
  <c r="N46" i="789"/>
  <c r="F52" i="789"/>
  <c r="J52" i="789"/>
  <c r="N52" i="789"/>
  <c r="H36" i="789"/>
  <c r="L36" i="789"/>
  <c r="F37" i="789"/>
  <c r="J37" i="789"/>
  <c r="N37" i="789"/>
  <c r="H38" i="789"/>
  <c r="L38" i="789"/>
  <c r="F39" i="789"/>
  <c r="J39" i="789"/>
  <c r="N39" i="789"/>
  <c r="H40" i="789"/>
  <c r="L40" i="789"/>
  <c r="F41" i="789"/>
  <c r="J41" i="789"/>
  <c r="N41" i="789"/>
  <c r="H42" i="789"/>
  <c r="L42" i="789"/>
  <c r="F43" i="789"/>
  <c r="J43" i="789"/>
  <c r="N43" i="789"/>
  <c r="H44" i="789"/>
  <c r="L44" i="789"/>
  <c r="F45" i="789"/>
  <c r="J45" i="789"/>
  <c r="N45" i="789"/>
  <c r="H46" i="789"/>
  <c r="L46" i="789"/>
  <c r="J49" i="789"/>
  <c r="F51" i="789"/>
  <c r="J51" i="789"/>
  <c r="N51" i="789"/>
  <c r="H52" i="789"/>
  <c r="L52" i="789"/>
  <c r="J55" i="789"/>
  <c r="F46" i="790"/>
  <c r="J46" i="790"/>
  <c r="N46" i="790"/>
  <c r="F48" i="790"/>
  <c r="J48" i="790"/>
  <c r="N48" i="790"/>
  <c r="H49" i="790"/>
  <c r="L49" i="790"/>
  <c r="F52" i="790"/>
  <c r="J52" i="790"/>
  <c r="N52" i="790"/>
  <c r="H55" i="790"/>
  <c r="L55" i="790"/>
  <c r="F58" i="790"/>
  <c r="J58" i="790"/>
  <c r="N58" i="790"/>
  <c r="F35" i="789"/>
  <c r="H35" i="789"/>
  <c r="J35" i="789"/>
  <c r="L35" i="789"/>
  <c r="N35" i="789"/>
  <c r="H44" i="791"/>
  <c r="L44" i="791"/>
  <c r="H46" i="791"/>
  <c r="L46" i="791"/>
  <c r="H48" i="791"/>
  <c r="L48" i="791"/>
  <c r="H50" i="791"/>
  <c r="L50" i="791"/>
  <c r="H52" i="791"/>
  <c r="L52" i="791"/>
  <c r="H54" i="791"/>
  <c r="L54" i="791"/>
  <c r="N55" i="791"/>
  <c r="F48" i="789"/>
  <c r="J48" i="789"/>
  <c r="N48" i="789"/>
  <c r="F54" i="789"/>
  <c r="J54" i="789"/>
  <c r="N54" i="789"/>
  <c r="H61" i="790"/>
  <c r="L61" i="790"/>
  <c r="H43" i="791"/>
  <c r="L43" i="791"/>
  <c r="F44" i="791"/>
  <c r="J44" i="791"/>
  <c r="N44" i="791"/>
  <c r="H45" i="791"/>
  <c r="L45" i="791"/>
  <c r="F46" i="791"/>
  <c r="J46" i="791"/>
  <c r="N46" i="791"/>
  <c r="H47" i="791"/>
  <c r="L47" i="791"/>
  <c r="F48" i="791"/>
  <c r="J48" i="791"/>
  <c r="N48" i="791"/>
  <c r="H49" i="791"/>
  <c r="L49" i="791"/>
  <c r="F50" i="791"/>
  <c r="J50" i="791"/>
  <c r="N50" i="791"/>
  <c r="H51" i="791"/>
  <c r="L51" i="791"/>
  <c r="F52" i="791"/>
  <c r="J52" i="791"/>
  <c r="N52" i="791"/>
  <c r="H53" i="791"/>
  <c r="L53" i="791"/>
  <c r="F54" i="791"/>
  <c r="J54" i="791"/>
  <c r="N54" i="791"/>
  <c r="H55" i="791"/>
  <c r="L55" i="791"/>
  <c r="F47" i="789"/>
  <c r="H47" i="789"/>
  <c r="J47" i="789"/>
  <c r="L47" i="789"/>
  <c r="N47" i="789"/>
  <c r="F50" i="789"/>
  <c r="H50" i="789"/>
  <c r="J50" i="789"/>
  <c r="L50" i="789"/>
  <c r="N50" i="789"/>
  <c r="F54" i="790"/>
  <c r="J54" i="790"/>
  <c r="N54" i="790"/>
  <c r="F64" i="790"/>
  <c r="J64" i="790"/>
  <c r="N64" i="790"/>
  <c r="H47" i="790"/>
  <c r="L47" i="790"/>
  <c r="F50" i="790"/>
  <c r="J50" i="790"/>
  <c r="N50" i="790"/>
  <c r="H51" i="790"/>
  <c r="L51" i="790"/>
  <c r="H53" i="790"/>
  <c r="L53" i="790"/>
  <c r="F56" i="790"/>
  <c r="J56" i="790"/>
  <c r="N56" i="790"/>
  <c r="H57" i="790"/>
  <c r="L57" i="790"/>
  <c r="H46" i="790"/>
  <c r="L46" i="790"/>
  <c r="F47" i="790"/>
  <c r="J47" i="790"/>
  <c r="N47" i="790"/>
  <c r="H48" i="790"/>
  <c r="L48" i="790"/>
  <c r="F49" i="790"/>
  <c r="J49" i="790"/>
  <c r="H59" i="790"/>
  <c r="L59" i="790"/>
  <c r="F60" i="790"/>
  <c r="J60" i="790"/>
  <c r="N60" i="790"/>
  <c r="F62" i="790"/>
  <c r="J62" i="790"/>
  <c r="N62" i="790"/>
  <c r="H63" i="790"/>
  <c r="L63" i="790"/>
  <c r="H65" i="790"/>
  <c r="L65" i="790"/>
  <c r="N49" i="790"/>
  <c r="H50" i="790"/>
  <c r="L50" i="790"/>
  <c r="F51" i="790"/>
  <c r="J51" i="790"/>
  <c r="N51" i="790"/>
  <c r="H52" i="790"/>
  <c r="L52" i="790"/>
  <c r="F53" i="790"/>
  <c r="J53" i="790"/>
  <c r="N53" i="790"/>
  <c r="H54" i="790"/>
  <c r="L54" i="790"/>
  <c r="F55" i="790"/>
  <c r="J55" i="790"/>
  <c r="N55" i="790"/>
  <c r="H56" i="790"/>
  <c r="L56" i="790"/>
  <c r="F57" i="790"/>
  <c r="J57" i="790"/>
  <c r="N57" i="790"/>
  <c r="H58" i="790"/>
  <c r="L58" i="790"/>
  <c r="F59" i="790"/>
  <c r="J59" i="790"/>
  <c r="N59" i="790"/>
  <c r="H60" i="790"/>
  <c r="L60" i="790"/>
  <c r="F61" i="790"/>
  <c r="J61" i="790"/>
  <c r="N61" i="790"/>
  <c r="H62" i="790"/>
  <c r="L62" i="790"/>
  <c r="F63" i="790"/>
  <c r="J63" i="790"/>
  <c r="N63" i="790"/>
  <c r="H64" i="790"/>
  <c r="L64" i="790"/>
  <c r="F65" i="790"/>
  <c r="J65" i="790"/>
  <c r="N65" i="790"/>
  <c r="N27" i="458" l="1"/>
  <c r="M27" i="458"/>
  <c r="L27" i="458"/>
  <c r="K27" i="458"/>
  <c r="J27" i="458"/>
  <c r="I27" i="458"/>
  <c r="N26" i="458"/>
  <c r="M26" i="458"/>
  <c r="L26" i="458"/>
  <c r="K26" i="458"/>
  <c r="J26" i="458"/>
  <c r="I26" i="458"/>
  <c r="N25" i="458"/>
  <c r="M25" i="458"/>
  <c r="L25" i="458"/>
  <c r="K25" i="458"/>
  <c r="J25" i="458"/>
  <c r="I25" i="458"/>
  <c r="H27" i="458"/>
  <c r="H26" i="458"/>
  <c r="H25" i="458"/>
  <c r="N24" i="458"/>
  <c r="M24" i="458"/>
  <c r="L24" i="458"/>
  <c r="K24" i="458"/>
  <c r="J24" i="458"/>
  <c r="I24" i="458"/>
  <c r="H24" i="458"/>
  <c r="Q49" i="497" l="1"/>
  <c r="F49" i="497"/>
  <c r="G49" i="497"/>
  <c r="H49" i="497"/>
  <c r="I49" i="497"/>
  <c r="J49" i="497"/>
  <c r="K49" i="497"/>
  <c r="L49" i="497"/>
  <c r="M49" i="497"/>
  <c r="N49" i="497"/>
  <c r="O49" i="497"/>
  <c r="P49" i="497"/>
  <c r="J6" i="497" l="1"/>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O16" i="498" l="1"/>
  <c r="M16" i="498"/>
  <c r="K16" i="498"/>
  <c r="I16" i="498"/>
  <c r="G16" i="498"/>
  <c r="E16" i="498"/>
  <c r="O65" i="497"/>
  <c r="M65" i="497"/>
  <c r="K65" i="497"/>
  <c r="I65" i="497"/>
  <c r="G65" i="497"/>
  <c r="Q69" i="497"/>
  <c r="L65" i="497"/>
  <c r="H65" i="497"/>
  <c r="N16" i="498"/>
  <c r="L16" i="498"/>
  <c r="J16" i="498"/>
  <c r="H16" i="498"/>
  <c r="F16" i="498"/>
  <c r="N65" i="497"/>
  <c r="J65" i="497"/>
  <c r="F65" i="497"/>
  <c r="E65" i="497" l="1"/>
  <c r="K67" i="497"/>
  <c r="J72"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E6" i="497" l="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Q69" i="491" l="1"/>
  <c r="Q72" i="491"/>
  <c r="Q70" i="491"/>
  <c r="Q68" i="491"/>
  <c r="Q71"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Q65" i="497" l="1"/>
  <c r="P65" i="497"/>
  <c r="P16" i="498"/>
  <c r="Q16" i="498"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P62"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AO27" i="500" l="1"/>
  <c r="AO23" i="500"/>
  <c r="AO19" i="500"/>
  <c r="AO15" i="500"/>
  <c r="AO11" i="500"/>
  <c r="K43" i="500"/>
  <c r="K6" i="500"/>
  <c r="J44" i="500"/>
  <c r="AO25" i="500"/>
  <c r="AO21" i="500"/>
  <c r="AO17" i="500"/>
  <c r="AO13" i="500"/>
  <c r="AO9" i="500"/>
  <c r="E44" i="500"/>
  <c r="I44" i="500"/>
  <c r="G44" i="500"/>
  <c r="F44" i="500"/>
  <c r="H44" i="500"/>
</calcChain>
</file>

<file path=xl/sharedStrings.xml><?xml version="1.0" encoding="utf-8"?>
<sst xmlns="http://schemas.openxmlformats.org/spreadsheetml/2006/main" count="1597" uniqueCount="732">
  <si>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</si>
  <si>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</si>
  <si>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</si>
  <si>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</si>
  <si>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</si>
  <si>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</si>
  <si>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</si>
  <si>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</si>
  <si>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</si>
  <si>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</si>
  <si>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</si>
  <si>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</si>
  <si>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</si>
  <si>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</si>
  <si>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</si>
  <si>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</si>
  <si>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</si>
  <si>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</si>
  <si>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</si>
  <si>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</si>
  <si>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</si>
  <si>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</si>
  <si>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</si>
  <si>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</si>
  <si>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</si>
  <si>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</si>
  <si>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</si>
  <si>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</si>
  <si>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</si>
  <si>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</si>
  <si>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</si>
  <si>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</si>
  <si>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</si>
  <si>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</si>
  <si>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</si>
  <si>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</si>
  <si>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</si>
  <si>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</si>
  <si>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</si>
  <si>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</si>
  <si>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</si>
  <si>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</si>
  <si>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</si>
  <si>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</si>
  <si>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</si>
  <si>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</si>
  <si>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</si>
  <si>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</si>
  <si>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</si>
  <si>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</si>
  <si>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</si>
  <si>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</si>
  <si>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</si>
  <si>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</si>
  <si>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</si>
  <si>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</si>
  <si>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</si>
  <si>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</si>
  <si>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</si>
  <si>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</si>
  <si>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</si>
  <si>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</si>
  <si>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</si>
  <si>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</si>
  <si>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</si>
  <si>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</si>
  <si>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</si>
  <si>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</si>
  <si>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</si>
  <si>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</si>
  <si>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</si>
  <si>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</si>
  <si>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</si>
  <si>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</si>
  <si>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</si>
  <si>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</si>
  <si>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</si>
  <si>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</si>
  <si>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</si>
  <si>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</si>
  <si>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</si>
  <si>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</si>
  <si>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</si>
  <si>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</si>
  <si>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</si>
  <si>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</si>
  <si>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</si>
  <si>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</si>
  <si>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</si>
  <si>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</si>
  <si>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</si>
  <si>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</si>
  <si>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</si>
  <si>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</si>
  <si>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</si>
  <si>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</si>
  <si>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</si>
  <si>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</si>
  <si>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</si>
  <si>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</si>
  <si>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</si>
  <si>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</si>
  <si>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</si>
  <si>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</si>
  <si>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</si>
  <si>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</si>
  <si>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</si>
  <si>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</si>
  <si>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</si>
  <si>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</si>
  <si>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</si>
  <si>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</si>
  <si>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</si>
  <si>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</si>
  <si>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</si>
  <si>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</si>
  <si>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</si>
  <si>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</si>
  <si>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</si>
  <si>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</si>
  <si>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</si>
  <si>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</si>
  <si>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</si>
  <si>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</si>
  <si>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</si>
  <si>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</si>
  <si>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</si>
  <si>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</si>
  <si>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</si>
  <si>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</si>
  <si>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</si>
  <si>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</si>
  <si>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</si>
  <si>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</si>
  <si>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</si>
  <si>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</si>
  <si>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</si>
  <si>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</si>
  <si>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</si>
  <si>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</si>
  <si>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</si>
  <si>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</si>
  <si>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</si>
  <si>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</si>
  <si>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</si>
  <si>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</si>
  <si>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</si>
  <si>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</si>
  <si>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</si>
  <si>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</si>
  <si>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</si>
  <si>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</si>
  <si>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</si>
  <si>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</si>
  <si>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</si>
  <si>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</si>
  <si>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</si>
  <si>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</si>
  <si>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</si>
  <si>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</si>
  <si>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</si>
  <si>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</si>
  <si>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</si>
  <si>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</si>
  <si>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</si>
  <si>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</si>
  <si>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</si>
  <si>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</si>
  <si>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</si>
  <si>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</si>
  <si>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</si>
  <si>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</si>
  <si>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</si>
  <si>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</si>
  <si>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</si>
  <si>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</si>
  <si>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</si>
  <si>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</si>
  <si>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</si>
  <si>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</si>
  <si>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</si>
  <si>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</si>
  <si>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</si>
  <si>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</si>
  <si>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</si>
  <si>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</si>
  <si>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</si>
  <si>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</si>
  <si>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</si>
  <si>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</si>
  <si>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</si>
  <si>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</si>
  <si>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</si>
  <si>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</si>
  <si>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</si>
  <si>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</si>
  <si>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</si>
  <si>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</si>
  <si>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</si>
  <si>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</si>
  <si>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</si>
  <si>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</si>
  <si>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</si>
  <si>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</si>
  <si>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</si>
  <si>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</si>
  <si>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</si>
  <si>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</si>
  <si>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</si>
  <si>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</si>
  <si>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</si>
  <si>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</si>
  <si>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</si>
  <si>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</si>
  <si>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</si>
  <si>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</si>
  <si>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</si>
  <si>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</si>
  <si>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</si>
  <si>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</si>
  <si>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</si>
  <si>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</si>
  <si>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</si>
  <si>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</si>
  <si>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</si>
  <si>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</si>
  <si>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</si>
  <si>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</si>
  <si>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</si>
  <si>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</si>
  <si>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</si>
  <si>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</si>
  <si>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</si>
  <si>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</si>
  <si>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</si>
  <si>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</si>
  <si>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</si>
  <si>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</si>
  <si>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</si>
  <si>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</si>
  <si>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</si>
  <si>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</si>
  <si>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</si>
  <si>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</si>
  <si>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</si>
  <si>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</si>
  <si>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</si>
  <si>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</si>
  <si>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</si>
  <si>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</si>
  <si>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</si>
  <si>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</si>
  <si>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</si>
  <si>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</si>
  <si>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</si>
  <si>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</si>
  <si>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</si>
  <si>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</si>
  <si>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</si>
  <si>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</si>
  <si>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</si>
  <si>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</si>
  <si>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</si>
  <si>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</si>
  <si>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</si>
  <si>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</si>
  <si>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</si>
  <si>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</si>
  <si>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</si>
  <si>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</si>
  <si>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</si>
  <si>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</si>
  <si>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</si>
  <si>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</si>
  <si>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</si>
  <si>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</si>
  <si>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</si>
  <si>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</si>
  <si>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</si>
  <si>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</si>
  <si>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</si>
  <si>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</si>
  <si>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</si>
  <si>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</si>
  <si>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</si>
  <si>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</si>
  <si>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</si>
  <si>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</si>
  <si>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</si>
  <si>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</si>
  <si>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</si>
  <si>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</si>
  <si>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</si>
  <si>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</si>
  <si>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</si>
  <si>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</si>
  <si>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</si>
  <si>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</si>
  <si>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</si>
  <si>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</si>
  <si>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</si>
  <si>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</si>
  <si>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</si>
  <si>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</si>
  <si>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</si>
  <si>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</si>
  <si>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</si>
  <si>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</si>
  <si>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</si>
  <si>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</si>
  <si>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</si>
  <si>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</si>
  <si>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</si>
  <si>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</si>
  <si>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</si>
  <si>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</si>
  <si>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</si>
  <si>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</si>
  <si>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</si>
  <si>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</si>
  <si>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</si>
  <si>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</si>
  <si>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</si>
  <si>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</si>
  <si>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</si>
  <si>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</si>
  <si>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</si>
  <si>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</si>
  <si>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</si>
  <si>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</si>
  <si>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</si>
  <si>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</si>
  <si>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</si>
  <si>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</si>
  <si>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</si>
  <si>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</si>
  <si>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</si>
  <si>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</si>
  <si>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</si>
  <si>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</si>
  <si>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</si>
  <si>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</si>
  <si>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</si>
  <si>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</si>
  <si>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</si>
  <si>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</si>
  <si>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</si>
  <si>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</si>
  <si>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</si>
  <si>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</si>
  <si>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</si>
  <si>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</si>
  <si>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</si>
  <si>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</si>
  <si>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</si>
  <si>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</si>
  <si>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</si>
  <si>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</si>
  <si>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</si>
  <si>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</si>
  <si>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</si>
  <si>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</si>
  <si>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</si>
  <si>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</si>
  <si>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</si>
  <si>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</si>
  <si>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</si>
  <si>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</si>
  <si>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</si>
  <si>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</si>
  <si>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</si>
  <si>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</si>
  <si>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</si>
  <si>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</si>
  <si>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</si>
  <si>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</si>
  <si>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</si>
  <si>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</si>
  <si>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</si>
  <si>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</si>
  <si>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</si>
  <si>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</si>
  <si>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</si>
  <si>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</si>
  <si>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</si>
  <si>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</si>
  <si>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</si>
  <si>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</si>
  <si>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</si>
  <si>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</si>
  <si>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</si>
  <si>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</si>
  <si>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</si>
  <si>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</si>
  <si>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</si>
  <si>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</si>
  <si>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</si>
  <si>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</si>
  <si>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</si>
  <si>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</si>
  <si>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</si>
  <si>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</si>
  <si>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</si>
  <si>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</si>
  <si>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</si>
  <si>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</si>
  <si>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</si>
  <si>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</si>
  <si>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</si>
  <si>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</si>
  <si>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</si>
  <si>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</si>
  <si>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</si>
  <si>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</si>
  <si>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</si>
  <si>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</si>
  <si>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</si>
  <si>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</si>
  <si>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</si>
  <si>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</si>
  <si>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</si>
  <si>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</si>
  <si>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</si>
  <si>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</si>
  <si>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</si>
  <si>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</si>
  <si>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</si>
  <si>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</si>
  <si>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</si>
  <si>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</si>
  <si>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</si>
  <si>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</si>
  <si>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</si>
  <si>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</si>
  <si>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</si>
  <si>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</si>
  <si>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</si>
  <si>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</si>
  <si>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</si>
  <si>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</si>
  <si>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</si>
  <si>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</si>
  <si>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</si>
  <si>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</si>
  <si>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</si>
  <si>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</si>
  <si>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</si>
  <si>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</si>
  <si>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</si>
  <si>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</si>
  <si>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</si>
  <si>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</si>
  <si>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</si>
  <si>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</si>
  <si>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</si>
  <si>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</si>
  <si>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</si>
  <si>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</si>
  <si>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</si>
  <si>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</si>
  <si>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</si>
  <si>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</si>
  <si>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</si>
  <si>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</si>
  <si>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</si>
  <si>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</si>
  <si>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</si>
  <si>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</si>
  <si>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</si>
  <si>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</si>
  <si>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</si>
  <si>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</si>
  <si>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</si>
  <si>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</si>
  <si>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</si>
  <si>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</si>
  <si>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fonte: GEP/MTSSS, Relatório Único - Relatório Anual de Formação Contínua (Anexo C).</t>
  </si>
  <si>
    <t>e-mail: gep.dados@gep.mtsss.pt</t>
  </si>
  <si>
    <t>gep.dados@gep.mtsss.pt</t>
  </si>
  <si>
    <t>52-Vendedores</t>
  </si>
  <si>
    <t>93-Trab.n/qual. i.ext.,const.,i.transf. e transp.</t>
  </si>
  <si>
    <t>91-Trabalhadores de limpeza</t>
  </si>
  <si>
    <t>51-Trab. serviços pessoais</t>
  </si>
  <si>
    <t>71-Trab.qualif.constr. e sim., exc.electric.</t>
  </si>
  <si>
    <t xml:space="preserve">41-Emp. escrit., secret.e oper. proc. dados </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</si>
  <si>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</si>
  <si>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</si>
  <si>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</si>
  <si>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</si>
  <si>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</si>
  <si>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</si>
  <si>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</si>
  <si>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abril
2016</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</si>
  <si>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</si>
  <si>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</si>
  <si>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</si>
  <si>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</si>
  <si>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</si>
  <si>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</si>
  <si>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</si>
  <si>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</si>
  <si>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</si>
  <si>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</si>
  <si>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</si>
  <si>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</si>
  <si>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</si>
  <si>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</si>
  <si>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pensões</t>
  </si>
  <si>
    <r>
      <t>Medida extraordinária de apoio aos DLD</t>
    </r>
    <r>
      <rPr>
        <b/>
        <vertAlign val="superscript"/>
        <sz val="8"/>
        <color rgb="FF333333"/>
        <rFont val="Arial"/>
        <family val="2"/>
      </rPr>
      <t>(a)</t>
    </r>
  </si>
  <si>
    <t>base</t>
  </si>
  <si>
    <t>ganho</t>
  </si>
  <si>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</si>
  <si>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</si>
  <si>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</si>
  <si>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t>outubro
2016</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</si>
  <si>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</si>
  <si>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</si>
  <si>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</si>
  <si>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</si>
  <si>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</si>
  <si>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</si>
  <si>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</si>
  <si>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</si>
  <si>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</si>
  <si>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</si>
  <si>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</si>
  <si>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</si>
  <si>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</si>
  <si>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</si>
  <si>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</si>
  <si>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Ignorado</t>
  </si>
  <si>
    <t>Em Portugal a taxa de desemprego (8,9 %) registou uma variação de -2,0 p.p. relativamente ao mês homólogo</t>
  </si>
  <si>
    <t xml:space="preserve">República Checa (2,9 %), Alemanha (3,6 %) e Malta (4,2 %) apresentam as taxas de desemprego mais baixas; a Grécia (21 %) e a Espanha (17,1 %) são os estados membros com valores  mais elevados. </t>
  </si>
  <si>
    <t>A taxa de desemprego para o grupo etário &lt;25 anos apresenta o valor mais baixo na Alemanha (6,4 %), registando o valor mais elevado na Grécia (42,8 %). Em Portugal,   regista-se   o  valor  de 24,6 %.</t>
  </si>
  <si>
    <t>Em agosto de 2017, a taxa de desemprego na Zona Euro manteve-se inalterada nos 9,1 %.</t>
  </si>
  <si>
    <t>Fazendo uma análise por sexo, na Zona Euro,  verifica-se que Eslovénia e a Grécia  são os países com a maior diferença, entre a taxa de desemprego das mulheres e dos homens.</t>
  </si>
  <si>
    <t xml:space="preserve">nota: Bélgica (&lt; 25 anos), Croácia (&lt; 25 anos), Chipre (&lt; 25 anos), Roménia (&lt; 25 anos), Eslovénia (&lt; 25 anos) e Reino Unido - Junho de 2017;  Dinamarca, Estónia, Geécia e Hungria - Julho de 2017.             : valor não disponível.       
</t>
  </si>
  <si>
    <t>acidentes de trabalho com ausências  - atividade económica e sexo</t>
  </si>
  <si>
    <t>dias de trabalho perdido</t>
  </si>
  <si>
    <t>número médio de dias perdidos</t>
  </si>
  <si>
    <t>A. Agricultura, produção animal, caça, flor.e pesca</t>
  </si>
  <si>
    <t>10 - Indústrias alimentares</t>
  </si>
  <si>
    <t>11 - Indústria das bebidas</t>
  </si>
  <si>
    <t>12 - Indústria do tabaco</t>
  </si>
  <si>
    <t>13 - Fabricação de têxteis</t>
  </si>
  <si>
    <t>14 - Indústria do vestuário</t>
  </si>
  <si>
    <t>15 - Indústria do couro e dos produtos do couro</t>
  </si>
  <si>
    <t>16 - Ind.madeira e cortiça exc.mob.;fab.cest.e espartaria</t>
  </si>
  <si>
    <t>17 - Fabricação de pasta, de papel, cartão e seus artigos</t>
  </si>
  <si>
    <t>18 - Impressão e reprodução de suportes gravados</t>
  </si>
  <si>
    <t>19 - Fab. coque, prod. petrolíferos refin.e agl. Combust.</t>
  </si>
  <si>
    <t>20 - Fabricação prod. químicos e fibras sintét.ou artificiais</t>
  </si>
  <si>
    <t>21 - Fab. produtos farmac.de base e prep. farmacêuticas</t>
  </si>
  <si>
    <t>22 - Fab.de artigos de borracha e de matérias plásticas</t>
  </si>
  <si>
    <t>23 - Fabricação de outros produtos minerais não metálicos</t>
  </si>
  <si>
    <t>24 - Indústrias metalúrgicas de base</t>
  </si>
  <si>
    <t>25 - Fab. produtos metál., excepto máq. e equipamento</t>
  </si>
  <si>
    <t>26 - Fab. equip.informáticos, p/comunic. e eletrón.e ópticos</t>
  </si>
  <si>
    <t>27 - Fabricação de equipamento elétrico</t>
  </si>
  <si>
    <t>28 - Fabricação de máquinas e de equipamentos, n.e.</t>
  </si>
  <si>
    <t>29 - Fab. veíc.autom., reboq.,semi-reboq. e componentes</t>
  </si>
  <si>
    <t>30 - Fabricação de outro equipamento de transporte</t>
  </si>
  <si>
    <t>31 - Fabricação de mobiliário e de colchões</t>
  </si>
  <si>
    <t>32 - Outras indústrias transformadoras</t>
  </si>
  <si>
    <t>33 - Repar., manutenção e instal. máq. e equipamentos</t>
  </si>
  <si>
    <t>D. Eletricidade, gás, vapor, água quente/fria, ar frio</t>
  </si>
  <si>
    <t>E. Captação, tratramento, distrib.; san., despoluição</t>
  </si>
  <si>
    <t>G. Comércio grosso e retalho, repar. veíc. automóveis</t>
  </si>
  <si>
    <t>J. Atividades de informação e de comunicação</t>
  </si>
  <si>
    <t>M. Ativ. consultoria, científicas, técnicas e similares</t>
  </si>
  <si>
    <t>N. Atividades administrativas e dos serviços de apoio</t>
  </si>
  <si>
    <t>O. Admin. pública e defesa; seg. social obrigatória</t>
  </si>
  <si>
    <t>Q. Atividades de saúde humana e apoio social</t>
  </si>
  <si>
    <t>R. Ativ. artísticas, espetáculos, desp. e recreativas</t>
  </si>
  <si>
    <t>T. Atividades das familias empregadoras</t>
  </si>
  <si>
    <t>U. Ativ. org. internacionais e out.inst.extra-territoriais</t>
  </si>
  <si>
    <t>Ignorados</t>
  </si>
  <si>
    <t>acidentes de trabalho com ausências  - região e sexo</t>
  </si>
  <si>
    <t>Estrangeiro</t>
  </si>
  <si>
    <r>
      <rPr>
        <b/>
        <sz val="7"/>
        <color indexed="63"/>
        <rFont val="Arial"/>
        <family val="2"/>
      </rPr>
      <t>nota:</t>
    </r>
    <r>
      <rPr>
        <sz val="7"/>
        <color indexed="63"/>
        <rFont val="Arial"/>
        <family val="2"/>
      </rPr>
      <t xml:space="preserve"> dados relativos aos acidentes não mortais que motivaram dias de ausência.</t>
    </r>
  </si>
  <si>
    <t>(1) nos estabelecimentos</t>
  </si>
  <si>
    <r>
      <t>remuneração média mensal base e ganho - concelho do Centro (NUT II)</t>
    </r>
    <r>
      <rPr>
        <b/>
        <vertAlign val="superscript"/>
        <sz val="10"/>
        <rFont val="Arial"/>
        <family val="2"/>
      </rPr>
      <t>(</t>
    </r>
    <r>
      <rPr>
        <b/>
        <vertAlign val="superscript"/>
        <sz val="9"/>
        <rFont val="Arial"/>
        <family val="2"/>
      </rPr>
      <t>2)(3)</t>
    </r>
  </si>
  <si>
    <t>tco</t>
  </si>
  <si>
    <t>Oeste</t>
  </si>
  <si>
    <t>Pombal</t>
  </si>
  <si>
    <t>Alcobaça</t>
  </si>
  <si>
    <t>Porto de Mós</t>
  </si>
  <si>
    <t>Bombarral</t>
  </si>
  <si>
    <t>Viseu Dão Lafões</t>
  </si>
  <si>
    <t>Caldas da Rainha</t>
  </si>
  <si>
    <t>Aguiar da Beira</t>
  </si>
  <si>
    <t>Nazaré</t>
  </si>
  <si>
    <t>Carregal do Sal</t>
  </si>
  <si>
    <t>Óbidos</t>
  </si>
  <si>
    <t>Castro Daire</t>
  </si>
  <si>
    <t>Peniche</t>
  </si>
  <si>
    <t>Mangualde</t>
  </si>
  <si>
    <t>Alenquer</t>
  </si>
  <si>
    <t>Nelas</t>
  </si>
  <si>
    <t>Arruda dos Vinhos</t>
  </si>
  <si>
    <t>Oliveira de Frades</t>
  </si>
  <si>
    <t>Cadaval</t>
  </si>
  <si>
    <t>Penalva do Castelo</t>
  </si>
  <si>
    <t>Lourinhã</t>
  </si>
  <si>
    <t>Santa Comba Dão</t>
  </si>
  <si>
    <t>Sobral Monte Agraço</t>
  </si>
  <si>
    <t>S. Pedro do Sul</t>
  </si>
  <si>
    <t>Torres Vedras</t>
  </si>
  <si>
    <t>Satão</t>
  </si>
  <si>
    <t>Região de Aveiro</t>
  </si>
  <si>
    <t>Tondela</t>
  </si>
  <si>
    <t>Águeda</t>
  </si>
  <si>
    <t>Vila Nova de Paiva</t>
  </si>
  <si>
    <t>Albergaria-a-Velha</t>
  </si>
  <si>
    <t>Anadia</t>
  </si>
  <si>
    <t>Vouzela</t>
  </si>
  <si>
    <t>Beira Baixa</t>
  </si>
  <si>
    <t>Estarreja</t>
  </si>
  <si>
    <t>Ílhavo</t>
  </si>
  <si>
    <t>Idanha-a-Nova</t>
  </si>
  <si>
    <t>Murtosa</t>
  </si>
  <si>
    <t>Oleiros</t>
  </si>
  <si>
    <t>Oliveira do Bairro</t>
  </si>
  <si>
    <t>Penamacor</t>
  </si>
  <si>
    <t>Ovar</t>
  </si>
  <si>
    <t>Proença-a-Nova</t>
  </si>
  <si>
    <t>Sever do Vouga</t>
  </si>
  <si>
    <t>Vila Velha de Rodão</t>
  </si>
  <si>
    <t>Vagos</t>
  </si>
  <si>
    <t>Médio Tejo</t>
  </si>
  <si>
    <t>Região de Coimbra</t>
  </si>
  <si>
    <t>Sertã</t>
  </si>
  <si>
    <t>Mealhada</t>
  </si>
  <si>
    <t>Vila de Rei</t>
  </si>
  <si>
    <t>Arganil</t>
  </si>
  <si>
    <t>Abrantes</t>
  </si>
  <si>
    <t>Cantanhede</t>
  </si>
  <si>
    <t>Alcanena</t>
  </si>
  <si>
    <t>Constância</t>
  </si>
  <si>
    <t>Condeixa-a-Nova</t>
  </si>
  <si>
    <t>Entroncamento</t>
  </si>
  <si>
    <t>Figueira da Foz</t>
  </si>
  <si>
    <t>Ferreira do Zêzere</t>
  </si>
  <si>
    <t>Gois</t>
  </si>
  <si>
    <t>Mação</t>
  </si>
  <si>
    <t>Lousa</t>
  </si>
  <si>
    <t>Sardoal</t>
  </si>
  <si>
    <t>Mira</t>
  </si>
  <si>
    <t>Tomar</t>
  </si>
  <si>
    <t>Miranda do Corvo</t>
  </si>
  <si>
    <t>Torres Novas</t>
  </si>
  <si>
    <t>Montemor-o-Velho</t>
  </si>
  <si>
    <t>Vila Nova Barquinha</t>
  </si>
  <si>
    <t>Oliveira do Hospital</t>
  </si>
  <si>
    <t>Ourem</t>
  </si>
  <si>
    <t>Pampilhosa da Serra</t>
  </si>
  <si>
    <t>Beiras e Serra da Estrela</t>
  </si>
  <si>
    <t>Penacova</t>
  </si>
  <si>
    <t>Belmonte</t>
  </si>
  <si>
    <t>Penela</t>
  </si>
  <si>
    <t>Covilhã</t>
  </si>
  <si>
    <t>Soure</t>
  </si>
  <si>
    <t>Fundão</t>
  </si>
  <si>
    <t>Tabua</t>
  </si>
  <si>
    <t>Almeida</t>
  </si>
  <si>
    <t>Vila Nova de Poiares</t>
  </si>
  <si>
    <t>Celorico da Beira</t>
  </si>
  <si>
    <t>Mortágua</t>
  </si>
  <si>
    <t>Figueira de Castelo Rodrigo</t>
  </si>
  <si>
    <t>Região de Leiria</t>
  </si>
  <si>
    <t>Fornos de Algodres</t>
  </si>
  <si>
    <t>Alvaiázere</t>
  </si>
  <si>
    <t>Gouveia</t>
  </si>
  <si>
    <t>Ansião</t>
  </si>
  <si>
    <t>Batalha</t>
  </si>
  <si>
    <t>Manteigas</t>
  </si>
  <si>
    <t>Castanheira de Pera</t>
  </si>
  <si>
    <t>Meda</t>
  </si>
  <si>
    <t>Figueiró dos Vinhos</t>
  </si>
  <si>
    <t>Pinhel</t>
  </si>
  <si>
    <t>Sabugal</t>
  </si>
  <si>
    <t>Marinha Grande</t>
  </si>
  <si>
    <t>Seia</t>
  </si>
  <si>
    <t>Pedrogão Grande</t>
  </si>
  <si>
    <t>Trancoso</t>
  </si>
  <si>
    <t>(2) dos trabalhadores por conta de outrem a tempo completo, que auferiram remuneração completa no período de referência.</t>
  </si>
  <si>
    <t>(3) o boletim de agosto foi divulgada informação dos concelhos da região Norte. No boletim de outubro será divulgada a informação dos restantes concelhos.</t>
  </si>
  <si>
    <r>
      <t xml:space="preserve">fonte:  GEP/MTSSS, Quadros de Pessoal.               </t>
    </r>
    <r>
      <rPr>
        <b/>
        <sz val="7"/>
        <color theme="7"/>
        <rFont val="Arial"/>
        <family val="2"/>
      </rPr>
      <t xml:space="preserve"> </t>
    </r>
    <r>
      <rPr>
        <sz val="8"/>
        <color theme="7"/>
        <rFont val="Arial"/>
        <family val="2"/>
      </rPr>
      <t>Mais informação em:  http://www.gep.msess.gov.pt</t>
    </r>
  </si>
  <si>
    <t>5 de outubro de 2017</t>
  </si>
  <si>
    <t xml:space="preserve">          Formação profissional  </t>
  </si>
  <si>
    <t>(número; euros)</t>
  </si>
  <si>
    <r>
      <t xml:space="preserve">fonte: GEP/MTSSS, Inquérito aos Ganhos e Duração de Trabalho.                   </t>
    </r>
    <r>
      <rPr>
        <sz val="7"/>
        <color indexed="63"/>
        <rFont val="Arial"/>
        <family val="2"/>
      </rPr>
      <t xml:space="preserve"> </t>
    </r>
    <r>
      <rPr>
        <sz val="8"/>
        <color rgb="FF008080"/>
        <rFont val="Arial"/>
        <family val="2"/>
      </rPr>
      <t>Mais informação em:  http://www.gep.msess.gov.pt/</t>
    </r>
  </si>
  <si>
    <t>(1) habitualmente designada por salário mínimo nacional.          (3) valor corrigido em 01/06/2017</t>
  </si>
  <si>
    <r>
      <t xml:space="preserve">fonte: GEP/MTSSS, Acidentes de Trabalho.   </t>
    </r>
    <r>
      <rPr>
        <b/>
        <sz val="8"/>
        <color indexed="63"/>
        <rFont val="Arial"/>
        <family val="2"/>
      </rPr>
      <t xml:space="preserve">                             </t>
    </r>
    <r>
      <rPr>
        <sz val="8"/>
        <color theme="7"/>
        <rFont val="Arial"/>
        <family val="2"/>
      </rPr>
      <t>Mais informação em:  http://www.gep.msess.gov.pt/</t>
    </r>
  </si>
  <si>
    <t>12 de outubro de 2017</t>
  </si>
  <si>
    <r>
      <t>1520,5</t>
    </r>
    <r>
      <rPr>
        <vertAlign val="superscript"/>
        <sz val="8"/>
        <color theme="1"/>
        <rFont val="Arial"/>
        <family val="2"/>
      </rPr>
      <t xml:space="preserve"> (3)</t>
    </r>
  </si>
  <si>
    <t>2016</t>
  </si>
  <si>
    <t>2017</t>
  </si>
  <si>
    <t>23-Professores</t>
  </si>
  <si>
    <t>81-Operad. instalações fixas e máquinas</t>
  </si>
  <si>
    <t xml:space="preserve">  Serviços de alojamento   </t>
  </si>
  <si>
    <t xml:space="preserve">  Serviços culturais  </t>
  </si>
  <si>
    <t xml:space="preserve">  Férias organizadas  </t>
  </si>
  <si>
    <t xml:space="preserve">  Transportes aéreos de passageiros  </t>
  </si>
  <si>
    <t xml:space="preserve">  Combustíveis sólidos  </t>
  </si>
  <si>
    <t xml:space="preserve">  Artigos de vestuário  </t>
  </si>
  <si>
    <t xml:space="preserve">  Outros artigos e acessórios de vestuário  </t>
  </si>
  <si>
    <t xml:space="preserve">  Calçado  </t>
  </si>
  <si>
    <t xml:space="preserve">  Meios ou suportes de gravação</t>
  </si>
  <si>
    <t xml:space="preserve">  Material impresso diverso e artigos de papelaria </t>
  </si>
  <si>
    <t xml:space="preserve">         … em agosto </t>
  </si>
  <si>
    <t>notas: dados sujeitos a atualizações; situação da base de dados a 31/agosto/2017</t>
  </si>
  <si>
    <t>notas: dados sujeitos a atualizações; situação da base de dados 1/setembro/2017.</t>
  </si>
  <si>
    <t>notas: dados sujeitos a atualizações;   a partir de 2005 apenas são contabilizados beneficiários com lançamento cujo o motivo tenha sido "concessão normal".;  (a) DLD - Desempregados de Longa Duração".</t>
  </si>
  <si>
    <t>notas: dados sujeitos a atualizações; .</t>
  </si>
  <si>
    <t>agosto de 2017</t>
  </si>
  <si>
    <t>fonte:  Eurostat, dados extraídos em 05/10/2017.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</si>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</sst>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0;#,##0;&quot;-&quot;"/>
    <numFmt numFmtId="180" formatCode="####"/>
  </numFmts>
  <fonts count="1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7"/>
      <color theme="7"/>
      <name val="Arial"/>
      <family val="2"/>
    </font>
    <font>
      <vertAlign val="superscript"/>
      <sz val="7"/>
      <color theme="3"/>
      <name val="Arial"/>
      <family val="2"/>
    </font>
    <font>
      <b/>
      <sz val="8"/>
      <color rgb="FFFF0000"/>
      <name val="Arial"/>
      <family val="2"/>
    </font>
    <font>
      <b/>
      <vertAlign val="superscript"/>
      <sz val="8"/>
      <color rgb="FF333333"/>
      <name val="Arial"/>
      <family val="2"/>
    </font>
    <font>
      <b/>
      <sz val="8"/>
      <color theme="7"/>
      <name val="Arial"/>
      <family val="2"/>
    </font>
    <font>
      <sz val="6"/>
      <color indexed="63"/>
      <name val="Small Fonts"/>
      <family val="2"/>
    </font>
    <font>
      <b/>
      <sz val="10"/>
      <color theme="7"/>
      <name val="Arial"/>
      <family val="2"/>
    </font>
    <font>
      <sz val="8"/>
      <color theme="1"/>
      <name val="Arial"/>
      <family val="2"/>
    </font>
    <font>
      <vertAlign val="superscript"/>
      <sz val="8"/>
      <color theme="1"/>
      <name val="Arial"/>
      <family val="2"/>
    </font>
    <font>
      <b/>
      <sz val="8"/>
      <color theme="1"/>
      <name val="Arial"/>
      <family val="2"/>
    </font>
    <font>
      <b/>
      <sz val="10"/>
      <color indexed="12"/>
      <name val="Arial"/>
      <family val="2"/>
    </font>
    <font>
      <b/>
      <sz val="9"/>
      <color indexed="20"/>
      <name val="Arial"/>
      <family val="2"/>
    </font>
    <font>
      <b/>
      <sz val="7"/>
      <color indexed="20"/>
      <name val="Arial"/>
      <family val="2"/>
    </font>
    <font>
      <b/>
      <vertAlign val="superscript"/>
      <sz val="9"/>
      <name val="Arial"/>
      <family val="2"/>
    </font>
    <font>
      <sz val="6"/>
      <color theme="1"/>
      <name val="Arial"/>
      <family val="2"/>
    </font>
    <font>
      <b/>
      <sz val="7"/>
      <color rgb="FF00518E"/>
      <name val="Arial"/>
      <family val="2"/>
    </font>
    <font>
      <sz val="7"/>
      <color rgb="FF00518E"/>
      <name val="Arial"/>
      <family val="2"/>
    </font>
    <font>
      <sz val="8"/>
      <color rgb="FF008080"/>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9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dashed">
        <color theme="0" tint="-0.24994659260841701"/>
      </left>
      <right/>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thin">
        <color theme="7"/>
      </left>
      <right/>
      <top/>
      <bottom/>
      <diagonal/>
    </border>
    <border>
      <left style="dotted">
        <color theme="7"/>
      </left>
      <right/>
      <top/>
      <bottom/>
      <diagonal/>
    </border>
  </borders>
  <cellStyleXfs count="316">
    <xf numFmtId="0" fontId="0" fillId="0" borderId="0" applyProtection="0"/>
    <xf numFmtId="0" fontId="3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0" borderId="1" applyNumberFormat="0" applyFill="0" applyAlignment="0" applyProtection="0"/>
    <xf numFmtId="0" fontId="6"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6" fillId="16" borderId="4" applyNumberFormat="0" applyAlignment="0" applyProtection="0"/>
    <xf numFmtId="0" fontId="6" fillId="0" borderId="5" applyNumberFormat="0" applyFill="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4" borderId="0" applyNumberFormat="0" applyBorder="0" applyAlignment="0" applyProtection="0"/>
    <xf numFmtId="0" fontId="6" fillId="7" borderId="4" applyNumberFormat="0" applyAlignment="0" applyProtection="0"/>
    <xf numFmtId="44" fontId="6" fillId="0" borderId="0" applyFont="0" applyFill="0" applyBorder="0" applyAlignment="0" applyProtection="0"/>
    <xf numFmtId="0" fontId="6" fillId="3" borderId="0" applyNumberFormat="0" applyBorder="0" applyAlignment="0" applyProtection="0"/>
    <xf numFmtId="0" fontId="6" fillId="21" borderId="0" applyNumberFormat="0" applyBorder="0" applyAlignment="0" applyProtection="0"/>
    <xf numFmtId="0" fontId="40" fillId="0" borderId="0"/>
    <xf numFmtId="0" fontId="30" fillId="0" borderId="0"/>
    <xf numFmtId="0" fontId="30" fillId="0" borderId="0" applyProtection="0"/>
    <xf numFmtId="0" fontId="6" fillId="0" borderId="0"/>
    <xf numFmtId="0" fontId="6" fillId="22" borderId="6" applyNumberFormat="0" applyFont="0" applyAlignment="0" applyProtection="0"/>
    <xf numFmtId="0" fontId="6" fillId="16" borderId="7" applyNumberFormat="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8" applyNumberFormat="0" applyFill="0" applyAlignment="0" applyProtection="0"/>
    <xf numFmtId="0" fontId="6" fillId="23" borderId="9" applyNumberFormat="0" applyAlignment="0" applyProtection="0"/>
    <xf numFmtId="43" fontId="30" fillId="0" borderId="0" applyFont="0" applyFill="0" applyBorder="0" applyAlignment="0" applyProtection="0"/>
    <xf numFmtId="0" fontId="41"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43" fillId="0" borderId="0" applyFont="0" applyFill="0" applyBorder="0" applyAlignment="0" applyProtection="0"/>
    <xf numFmtId="0" fontId="6" fillId="0" borderId="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applyProtection="0"/>
    <xf numFmtId="0" fontId="6" fillId="0" borderId="0"/>
    <xf numFmtId="0" fontId="6" fillId="0" borderId="0"/>
    <xf numFmtId="0" fontId="6" fillId="0" borderId="0"/>
    <xf numFmtId="0" fontId="6" fillId="0" borderId="0"/>
    <xf numFmtId="0" fontId="73" fillId="0" borderId="0"/>
    <xf numFmtId="0" fontId="97" fillId="0" borderId="0" applyNumberFormat="0" applyFill="0" applyBorder="0" applyAlignment="0" applyProtection="0">
      <alignment vertical="top"/>
      <protection locked="0"/>
    </xf>
    <xf numFmtId="0" fontId="5" fillId="0" borderId="0"/>
    <xf numFmtId="0" fontId="6" fillId="0" borderId="0" applyProtection="0"/>
    <xf numFmtId="0" fontId="6" fillId="0" borderId="0"/>
    <xf numFmtId="0" fontId="6"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6"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0" borderId="1" applyNumberFormat="0" applyFill="0" applyAlignment="0" applyProtection="0"/>
    <xf numFmtId="0" fontId="6"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6" fillId="16" borderId="4" applyNumberFormat="0" applyAlignment="0" applyProtection="0"/>
    <xf numFmtId="0" fontId="6" fillId="0" borderId="5" applyNumberFormat="0" applyFill="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4" borderId="0" applyNumberFormat="0" applyBorder="0" applyAlignment="0" applyProtection="0"/>
    <xf numFmtId="0" fontId="6" fillId="7" borderId="4" applyNumberFormat="0" applyAlignment="0" applyProtection="0"/>
    <xf numFmtId="0" fontId="6" fillId="3" borderId="0" applyNumberFormat="0" applyBorder="0" applyAlignment="0" applyProtection="0"/>
    <xf numFmtId="0" fontId="6" fillId="21" borderId="0" applyNumberFormat="0" applyBorder="0" applyAlignment="0" applyProtection="0"/>
    <xf numFmtId="0" fontId="6" fillId="22" borderId="6" applyNumberFormat="0" applyFont="0" applyAlignment="0" applyProtection="0"/>
    <xf numFmtId="0" fontId="6" fillId="16" borderId="7"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8" applyNumberFormat="0" applyFill="0" applyAlignment="0" applyProtection="0"/>
    <xf numFmtId="0" fontId="6" fillId="23" borderId="9" applyNumberFormat="0" applyAlignment="0" applyProtection="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6" fillId="0" borderId="0" applyFont="0" applyFill="0" applyBorder="0" applyAlignment="0" applyProtection="0"/>
    <xf numFmtId="43"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176" fontId="4" fillId="0" borderId="0" applyFont="0" applyFill="0" applyBorder="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9" fontId="123" fillId="0" borderId="0" applyFont="0" applyFill="0" applyBorder="0" applyAlignment="0" applyProtection="0"/>
    <xf numFmtId="0" fontId="97" fillId="0" borderId="0" applyNumberFormat="0" applyFill="0" applyBorder="0" applyAlignment="0" applyProtection="0">
      <alignment vertical="top"/>
      <protection locked="0"/>
    </xf>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cellStyleXfs>
  <cellXfs count="1822">
    <xf numFmtId="0" fontId="0" fillId="0" borderId="0" xfId="0"/>
    <xf numFmtId="0" fontId="0" fillId="0" borderId="0" xfId="0" applyBorder="1"/>
    <xf numFmtId="0" fontId="0" fillId="25" borderId="0" xfId="0" applyFill="1"/>
    <xf numFmtId="0" fontId="9" fillId="25" borderId="0" xfId="0" applyFont="1" applyFill="1" applyBorder="1"/>
    <xf numFmtId="0" fontId="0" fillId="25" borderId="0" xfId="0" applyFill="1" applyBorder="1"/>
    <xf numFmtId="0" fontId="11" fillId="25" borderId="0" xfId="0" applyFont="1" applyFill="1" applyBorder="1"/>
    <xf numFmtId="0" fontId="0" fillId="25" borderId="0" xfId="0" applyFill="1" applyAlignment="1">
      <alignment vertical="center"/>
    </xf>
    <xf numFmtId="0" fontId="0" fillId="0" borderId="0" xfId="0" applyAlignment="1">
      <alignment vertical="center"/>
    </xf>
    <xf numFmtId="0" fontId="14" fillId="25" borderId="0" xfId="0" applyFont="1" applyFill="1" applyBorder="1"/>
    <xf numFmtId="0" fontId="15" fillId="25" borderId="0" xfId="0" applyFont="1" applyFill="1" applyBorder="1"/>
    <xf numFmtId="0" fontId="15" fillId="25" borderId="0" xfId="0" applyFont="1" applyFill="1" applyBorder="1" applyAlignment="1">
      <alignment horizontal="center"/>
    </xf>
    <xf numFmtId="164" fontId="16" fillId="24" borderId="0" xfId="40" applyNumberFormat="1" applyFont="1" applyFill="1" applyBorder="1" applyAlignment="1">
      <alignment horizontal="center" wrapText="1"/>
    </xf>
    <xf numFmtId="0" fontId="15" fillId="24" borderId="0" xfId="40" applyFont="1" applyFill="1" applyBorder="1"/>
    <xf numFmtId="0" fontId="16" fillId="25" borderId="0" xfId="0" applyFont="1" applyFill="1" applyBorder="1"/>
    <xf numFmtId="0" fontId="0" fillId="25" borderId="0" xfId="0" applyFill="1" applyBorder="1" applyAlignment="1">
      <alignment vertical="center"/>
    </xf>
    <xf numFmtId="0" fontId="17" fillId="25" borderId="0" xfId="0" applyFont="1" applyFill="1" applyBorder="1"/>
    <xf numFmtId="0" fontId="13" fillId="25" borderId="0" xfId="0" applyFont="1" applyFill="1" applyBorder="1" applyAlignment="1">
      <alignment horizontal="left"/>
    </xf>
    <xf numFmtId="0" fontId="20" fillId="25" borderId="0" xfId="0" applyFont="1" applyFill="1" applyBorder="1" applyAlignment="1">
      <alignment horizontal="right"/>
    </xf>
    <xf numFmtId="164" fontId="22" fillId="25" borderId="0" xfId="0" applyNumberFormat="1" applyFont="1" applyFill="1" applyBorder="1" applyAlignment="1">
      <alignment horizontal="center"/>
    </xf>
    <xf numFmtId="164" fontId="16" fillId="25" borderId="0" xfId="40" applyNumberFormat="1" applyFont="1" applyFill="1" applyBorder="1" applyAlignment="1">
      <alignment horizontal="center" wrapText="1"/>
    </xf>
    <xf numFmtId="0" fontId="26" fillId="25" borderId="0" xfId="0" applyFont="1" applyFill="1" applyBorder="1" applyAlignment="1">
      <alignment horizontal="left"/>
    </xf>
    <xf numFmtId="0" fontId="20" fillId="25" borderId="0" xfId="0" applyFont="1" applyFill="1" applyBorder="1"/>
    <xf numFmtId="0" fontId="7" fillId="25" borderId="0" xfId="0" applyFont="1" applyFill="1" applyBorder="1"/>
    <xf numFmtId="0" fontId="23"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7" fillId="25" borderId="0" xfId="0" applyFont="1" applyFill="1" applyAlignment="1">
      <alignment readingOrder="1"/>
    </xf>
    <xf numFmtId="0" fontId="7" fillId="25" borderId="0" xfId="0" applyFont="1" applyFill="1" applyBorder="1" applyAlignment="1">
      <alignment readingOrder="1"/>
    </xf>
    <xf numFmtId="0" fontId="7" fillId="25" borderId="0" xfId="0" applyFont="1" applyFill="1" applyAlignment="1">
      <alignment readingOrder="2"/>
    </xf>
    <xf numFmtId="0" fontId="7" fillId="0" borderId="0" xfId="0" applyFont="1" applyAlignment="1">
      <alignment readingOrder="2"/>
    </xf>
    <xf numFmtId="0" fontId="16" fillId="25" borderId="0" xfId="0" applyFont="1" applyFill="1" applyBorder="1" applyAlignment="1">
      <alignment horizontal="center" vertical="top" readingOrder="1"/>
    </xf>
    <xf numFmtId="0" fontId="16" fillId="25" borderId="0" xfId="0" applyFont="1" applyFill="1" applyBorder="1" applyAlignment="1">
      <alignment horizontal="right" readingOrder="1"/>
    </xf>
    <xf numFmtId="0" fontId="16" fillId="25" borderId="0" xfId="0" applyFont="1" applyFill="1" applyBorder="1" applyAlignment="1">
      <alignment horizontal="justify" vertical="top" readingOrder="1"/>
    </xf>
    <xf numFmtId="0" fontId="15" fillId="25" borderId="0" xfId="0" applyFont="1" applyFill="1" applyBorder="1" applyAlignment="1">
      <alignment readingOrder="1"/>
    </xf>
    <xf numFmtId="0" fontId="15" fillId="24" borderId="0" xfId="40" applyFont="1" applyFill="1" applyBorder="1" applyAlignment="1">
      <alignment readingOrder="1"/>
    </xf>
    <xf numFmtId="0" fontId="16" fillId="25" borderId="0" xfId="0" applyFont="1" applyFill="1" applyBorder="1" applyAlignment="1">
      <alignment readingOrder="1"/>
    </xf>
    <xf numFmtId="0" fontId="15" fillId="25" borderId="0" xfId="0" applyFont="1" applyFill="1" applyBorder="1" applyAlignment="1">
      <alignment horizontal="center" readingOrder="1"/>
    </xf>
    <xf numFmtId="164" fontId="16" fillId="24" borderId="0" xfId="40" applyNumberFormat="1" applyFont="1" applyFill="1" applyBorder="1" applyAlignment="1">
      <alignment horizontal="center" readingOrder="1"/>
    </xf>
    <xf numFmtId="0" fontId="7" fillId="0" borderId="0" xfId="0" applyFont="1" applyAlignment="1">
      <alignment horizontal="right" readingOrder="2"/>
    </xf>
    <xf numFmtId="0" fontId="33" fillId="25" borderId="0" xfId="0" applyFont="1" applyFill="1" applyBorder="1"/>
    <xf numFmtId="0" fontId="15" fillId="24" borderId="0" xfId="40" applyFont="1" applyFill="1" applyBorder="1" applyAlignment="1">
      <alignment horizontal="left" indent="1"/>
    </xf>
    <xf numFmtId="0" fontId="16" fillId="25" borderId="0" xfId="0" applyFont="1" applyFill="1" applyBorder="1" applyAlignment="1">
      <alignment horizontal="center" vertical="center" readingOrder="1"/>
    </xf>
    <xf numFmtId="0" fontId="16" fillId="25" borderId="0" xfId="0" applyFont="1" applyFill="1" applyBorder="1" applyAlignment="1">
      <alignment vertical="center" readingOrder="1"/>
    </xf>
    <xf numFmtId="0" fontId="16" fillId="25" borderId="0" xfId="0" applyFont="1" applyFill="1" applyBorder="1" applyAlignment="1">
      <alignment horizontal="right" vertical="center" readingOrder="1"/>
    </xf>
    <xf numFmtId="0" fontId="34" fillId="25" borderId="0" xfId="0" applyFont="1" applyFill="1"/>
    <xf numFmtId="0" fontId="34" fillId="25" borderId="0" xfId="0" applyFont="1" applyFill="1" applyBorder="1"/>
    <xf numFmtId="0" fontId="35" fillId="25" borderId="0" xfId="0" applyFont="1" applyFill="1" applyBorder="1" applyAlignment="1">
      <alignment horizontal="left"/>
    </xf>
    <xf numFmtId="0" fontId="34" fillId="0" borderId="0" xfId="0" applyFont="1"/>
    <xf numFmtId="3" fontId="37" fillId="25" borderId="0" xfId="0" applyNumberFormat="1" applyFont="1" applyFill="1" applyBorder="1" applyAlignment="1">
      <alignment horizontal="center"/>
    </xf>
    <xf numFmtId="0" fontId="29" fillId="24" borderId="0" xfId="40" applyFont="1" applyFill="1" applyBorder="1"/>
    <xf numFmtId="0" fontId="0" fillId="0" borderId="0" xfId="0" applyFill="1"/>
    <xf numFmtId="164" fontId="0" fillId="25" borderId="0" xfId="0" applyNumberFormat="1" applyFill="1" applyBorder="1"/>
    <xf numFmtId="0" fontId="37" fillId="25" borderId="0" xfId="0" applyFont="1" applyFill="1" applyBorder="1" applyAlignment="1">
      <alignment horizontal="left"/>
    </xf>
    <xf numFmtId="3" fontId="39" fillId="25" borderId="0" xfId="0" applyNumberFormat="1" applyFont="1" applyFill="1" applyBorder="1" applyAlignment="1">
      <alignment horizontal="center"/>
    </xf>
    <xf numFmtId="3" fontId="37" fillId="25" borderId="0" xfId="0" applyNumberFormat="1" applyFont="1" applyFill="1" applyBorder="1" applyAlignment="1">
      <alignment horizontal="right"/>
    </xf>
    <xf numFmtId="0" fontId="34" fillId="25" borderId="0" xfId="0" applyFont="1" applyFill="1" applyAlignment="1">
      <alignment vertical="center"/>
    </xf>
    <xf numFmtId="0" fontId="37" fillId="25" borderId="0" xfId="0" applyFont="1" applyFill="1" applyBorder="1" applyAlignment="1">
      <alignment horizontal="left" vertical="center"/>
    </xf>
    <xf numFmtId="0" fontId="35" fillId="25" borderId="0" xfId="0" applyFont="1" applyFill="1" applyBorder="1" applyAlignment="1">
      <alignment horizontal="left" vertical="center"/>
    </xf>
    <xf numFmtId="3" fontId="37" fillId="25" borderId="0" xfId="0" applyNumberFormat="1" applyFont="1" applyFill="1" applyBorder="1" applyAlignment="1">
      <alignment horizontal="right" vertical="center"/>
    </xf>
    <xf numFmtId="0" fontId="34" fillId="0" borderId="0" xfId="0" applyFont="1" applyAlignment="1">
      <alignment vertical="center"/>
    </xf>
    <xf numFmtId="3" fontId="16" fillId="25" borderId="0" xfId="0" applyNumberFormat="1" applyFont="1" applyFill="1" applyBorder="1" applyAlignment="1">
      <alignment horizontal="right"/>
    </xf>
    <xf numFmtId="0" fontId="36" fillId="25" borderId="0" xfId="0" applyFont="1" applyFill="1" applyBorder="1"/>
    <xf numFmtId="0" fontId="31" fillId="25" borderId="0" xfId="0" applyFont="1" applyFill="1"/>
    <xf numFmtId="0" fontId="31" fillId="25" borderId="0" xfId="0" applyFont="1" applyFill="1" applyBorder="1"/>
    <xf numFmtId="0" fontId="31" fillId="0" borderId="0" xfId="0" applyFont="1"/>
    <xf numFmtId="3" fontId="20" fillId="25" borderId="0" xfId="0" applyNumberFormat="1" applyFont="1" applyFill="1"/>
    <xf numFmtId="0" fontId="33" fillId="24" borderId="0" xfId="40" applyFont="1" applyFill="1" applyBorder="1" applyAlignment="1">
      <alignment horizontal="left" vertical="center" indent="1"/>
    </xf>
    <xf numFmtId="3" fontId="20" fillId="25" borderId="0" xfId="0" applyNumberFormat="1" applyFont="1" applyFill="1" applyBorder="1" applyAlignment="1">
      <alignment horizontal="right"/>
    </xf>
    <xf numFmtId="0" fontId="17" fillId="25" borderId="0" xfId="0" applyFont="1" applyFill="1" applyBorder="1" applyAlignment="1">
      <alignment vertical="center"/>
    </xf>
    <xf numFmtId="0" fontId="38" fillId="25" borderId="0" xfId="0" applyFont="1" applyFill="1" applyBorder="1" applyAlignment="1">
      <alignment horizontal="justify" vertical="center" readingOrder="1"/>
    </xf>
    <xf numFmtId="0" fontId="36" fillId="25" borderId="0" xfId="0" applyFont="1" applyFill="1" applyBorder="1" applyAlignment="1">
      <alignment vertical="center"/>
    </xf>
    <xf numFmtId="3" fontId="16" fillId="25" borderId="0" xfId="0" applyNumberFormat="1" applyFont="1" applyFill="1" applyBorder="1"/>
    <xf numFmtId="3" fontId="20" fillId="25" borderId="0" xfId="0" applyNumberFormat="1" applyFont="1" applyFill="1" applyBorder="1"/>
    <xf numFmtId="3" fontId="7" fillId="25" borderId="0" xfId="0" applyNumberFormat="1" applyFont="1" applyFill="1" applyBorder="1"/>
    <xf numFmtId="0" fontId="19" fillId="25" borderId="0" xfId="0" applyFont="1" applyFill="1" applyBorder="1" applyAlignment="1">
      <alignment vertical="center"/>
    </xf>
    <xf numFmtId="0" fontId="8" fillId="25" borderId="0" xfId="0" applyFont="1" applyFill="1" applyBorder="1" applyAlignment="1">
      <alignment vertical="center"/>
    </xf>
    <xf numFmtId="0" fontId="34" fillId="25" borderId="0" xfId="0" applyFont="1" applyFill="1" applyBorder="1" applyAlignment="1">
      <alignment vertical="center"/>
    </xf>
    <xf numFmtId="164" fontId="16" fillId="26" borderId="0" xfId="40" applyNumberFormat="1" applyFont="1" applyFill="1" applyBorder="1" applyAlignment="1">
      <alignment horizontal="center" wrapText="1"/>
    </xf>
    <xf numFmtId="1" fontId="15" fillId="24" borderId="0" xfId="40" applyNumberFormat="1" applyFont="1" applyFill="1" applyBorder="1" applyAlignment="1">
      <alignment horizontal="center" wrapText="1"/>
    </xf>
    <xf numFmtId="1" fontId="15" fillId="24" borderId="12" xfId="40" applyNumberFormat="1" applyFont="1" applyFill="1" applyBorder="1" applyAlignment="1">
      <alignment horizontal="center" wrapText="1"/>
    </xf>
    <xf numFmtId="0" fontId="33" fillId="24" borderId="0" xfId="40" applyFont="1" applyFill="1" applyBorder="1"/>
    <xf numFmtId="167" fontId="16" fillId="24" borderId="0" xfId="40" applyNumberFormat="1" applyFont="1" applyFill="1" applyBorder="1" applyAlignment="1">
      <alignment horizontal="center" wrapText="1"/>
    </xf>
    <xf numFmtId="164" fontId="20" fillId="27" borderId="0" xfId="40" applyNumberFormat="1" applyFont="1" applyFill="1" applyBorder="1" applyAlignment="1">
      <alignment horizontal="center" wrapText="1"/>
    </xf>
    <xf numFmtId="3" fontId="16" fillId="27" borderId="0" xfId="40" applyNumberFormat="1" applyFont="1" applyFill="1" applyBorder="1" applyAlignment="1">
      <alignment horizontal="right" wrapText="1"/>
    </xf>
    <xf numFmtId="3" fontId="15" fillId="24" borderId="0" xfId="40" applyNumberFormat="1" applyFont="1" applyFill="1" applyBorder="1" applyAlignment="1">
      <alignment horizontal="right" wrapText="1"/>
    </xf>
    <xf numFmtId="0" fontId="33" fillId="24" borderId="0" xfId="40" applyFont="1" applyFill="1" applyBorder="1" applyAlignment="1">
      <alignment wrapText="1"/>
    </xf>
    <xf numFmtId="0" fontId="20" fillId="24" borderId="0" xfId="40" applyFont="1" applyFill="1" applyBorder="1"/>
    <xf numFmtId="0" fontId="46" fillId="24" borderId="0" xfId="40" applyFont="1" applyFill="1" applyBorder="1" applyAlignment="1">
      <alignment wrapText="1"/>
    </xf>
    <xf numFmtId="0" fontId="60" fillId="25" borderId="0" xfId="0" applyFont="1" applyFill="1"/>
    <xf numFmtId="0" fontId="0" fillId="0" borderId="0" xfId="0"/>
    <xf numFmtId="0" fontId="16" fillId="24" borderId="0" xfId="40" applyFont="1" applyFill="1" applyBorder="1" applyAlignment="1">
      <alignment horizontal="left"/>
    </xf>
    <xf numFmtId="0" fontId="20" fillId="24" borderId="0" xfId="40" applyFont="1" applyFill="1" applyBorder="1" applyAlignment="1">
      <alignment horizontal="left" indent="1"/>
    </xf>
    <xf numFmtId="0" fontId="15"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4" fillId="25" borderId="0" xfId="51" applyFont="1" applyFill="1" applyBorder="1"/>
    <xf numFmtId="49" fontId="15" fillId="25" borderId="12" xfId="51" applyNumberFormat="1" applyFont="1" applyFill="1" applyBorder="1" applyAlignment="1">
      <alignment horizontal="center" vertical="center" wrapText="1"/>
    </xf>
    <xf numFmtId="49" fontId="0" fillId="25" borderId="0" xfId="51" applyNumberFormat="1" applyFont="1" applyFill="1"/>
    <xf numFmtId="0" fontId="15" fillId="24" borderId="0" xfId="61" applyFont="1" applyFill="1" applyBorder="1" applyAlignment="1">
      <alignment horizontal="left" indent="1"/>
    </xf>
    <xf numFmtId="0" fontId="17" fillId="26" borderId="0" xfId="51" applyFont="1" applyFill="1"/>
    <xf numFmtId="0" fontId="16" fillId="24" borderId="0" xfId="61" applyFont="1" applyFill="1" applyBorder="1" applyAlignment="1">
      <alignment horizontal="left" indent="1"/>
    </xf>
    <xf numFmtId="4" fontId="16" fillId="27" borderId="0" xfId="61" applyNumberFormat="1" applyFont="1" applyFill="1" applyBorder="1" applyAlignment="1">
      <alignment horizontal="right" wrapText="1" indent="4"/>
    </xf>
    <xf numFmtId="0" fontId="17" fillId="0" borderId="0" xfId="51" applyFont="1"/>
    <xf numFmtId="0" fontId="28" fillId="26" borderId="0" xfId="51" applyFont="1" applyFill="1"/>
    <xf numFmtId="0" fontId="28" fillId="0" borderId="0" xfId="51" applyFont="1"/>
    <xf numFmtId="0" fontId="47" fillId="26" borderId="0" xfId="51" applyFont="1" applyFill="1" applyAlignment="1">
      <alignment horizontal="center"/>
    </xf>
    <xf numFmtId="0" fontId="47" fillId="0" borderId="0" xfId="51" applyFont="1" applyAlignment="1">
      <alignment horizontal="center"/>
    </xf>
    <xf numFmtId="0" fontId="6" fillId="26" borderId="0" xfId="51" applyFont="1" applyFill="1"/>
    <xf numFmtId="0" fontId="6" fillId="0" borderId="0" xfId="51" applyFont="1"/>
    <xf numFmtId="0" fontId="45" fillId="26" borderId="0" xfId="51" applyFont="1" applyFill="1"/>
    <xf numFmtId="0" fontId="45" fillId="0" borderId="0" xfId="51" applyFont="1"/>
    <xf numFmtId="0" fontId="68" fillId="26" borderId="0" xfId="51" applyFont="1" applyFill="1"/>
    <xf numFmtId="0" fontId="68" fillId="0" borderId="0" xfId="51" applyFont="1"/>
    <xf numFmtId="0" fontId="60" fillId="26" borderId="0" xfId="51" applyFont="1" applyFill="1"/>
    <xf numFmtId="0" fontId="60" fillId="25" borderId="0" xfId="51" applyFont="1" applyFill="1"/>
    <xf numFmtId="0" fontId="60" fillId="0" borderId="0" xfId="51" applyFont="1"/>
    <xf numFmtId="0" fontId="6" fillId="24" borderId="0" xfId="61" applyFont="1" applyFill="1" applyBorder="1" applyAlignment="1">
      <alignment horizontal="left" indent="1"/>
    </xf>
    <xf numFmtId="0" fontId="20" fillId="24" borderId="0" xfId="61" applyFont="1" applyFill="1" applyBorder="1" applyAlignment="1">
      <alignment horizontal="left" indent="1"/>
    </xf>
    <xf numFmtId="1" fontId="20" fillId="24" borderId="0" xfId="61" applyNumberFormat="1" applyFont="1" applyFill="1" applyBorder="1" applyAlignment="1">
      <alignment horizontal="center" wrapText="1"/>
    </xf>
    <xf numFmtId="165" fontId="20" fillId="24" borderId="0" xfId="61" applyNumberFormat="1" applyFont="1" applyFill="1" applyBorder="1" applyAlignment="1">
      <alignment horizontal="center" wrapText="1"/>
    </xf>
    <xf numFmtId="0" fontId="13" fillId="25" borderId="0" xfId="51" applyFont="1" applyFill="1"/>
    <xf numFmtId="0" fontId="13" fillId="0" borderId="0" xfId="51" applyFont="1"/>
    <xf numFmtId="0" fontId="38" fillId="24" borderId="0" xfId="61" applyFont="1" applyFill="1" applyBorder="1"/>
    <xf numFmtId="0" fontId="15" fillId="24" borderId="0" xfId="61" applyFont="1" applyFill="1" applyBorder="1"/>
    <xf numFmtId="0" fontId="6" fillId="25" borderId="0" xfId="62" applyFill="1"/>
    <xf numFmtId="0" fontId="6" fillId="0" borderId="0" xfId="62"/>
    <xf numFmtId="0" fontId="6" fillId="25" borderId="0" xfId="62" applyFill="1" applyBorder="1"/>
    <xf numFmtId="0" fontId="17" fillId="25" borderId="0" xfId="62" applyFont="1" applyFill="1" applyBorder="1"/>
    <xf numFmtId="0" fontId="6" fillId="25" borderId="0" xfId="62" applyFill="1" applyAlignment="1">
      <alignment vertical="center"/>
    </xf>
    <xf numFmtId="0" fontId="6" fillId="25" borderId="0" xfId="62" applyFill="1" applyBorder="1" applyAlignment="1">
      <alignment vertical="center"/>
    </xf>
    <xf numFmtId="0" fontId="6" fillId="0" borderId="0" xfId="62" applyAlignment="1">
      <alignment vertical="center"/>
    </xf>
    <xf numFmtId="0" fontId="16" fillId="25" borderId="0" xfId="62" applyFont="1" applyFill="1" applyBorder="1" applyAlignment="1">
      <alignment vertical="center"/>
    </xf>
    <xf numFmtId="0" fontId="14" fillId="25" borderId="0" xfId="62" applyFont="1" applyFill="1" applyBorder="1"/>
    <xf numFmtId="0" fontId="9" fillId="25" borderId="0" xfId="62" applyFont="1" applyFill="1" applyBorder="1"/>
    <xf numFmtId="0" fontId="16" fillId="25" borderId="0" xfId="62" applyFont="1" applyFill="1" applyBorder="1"/>
    <xf numFmtId="0" fontId="17" fillId="25" borderId="0" xfId="62" applyFont="1" applyFill="1"/>
    <xf numFmtId="0" fontId="17" fillId="0" borderId="0" xfId="62" applyFont="1"/>
    <xf numFmtId="167" fontId="16" fillId="25" borderId="0" xfId="62" applyNumberFormat="1" applyFont="1" applyFill="1" applyBorder="1" applyAlignment="1">
      <alignment horizontal="center"/>
    </xf>
    <xf numFmtId="167" fontId="16" fillId="25" borderId="0" xfId="62" applyNumberFormat="1" applyFont="1" applyFill="1" applyBorder="1" applyAlignment="1">
      <alignment horizontal="right" indent="2"/>
    </xf>
    <xf numFmtId="0" fontId="44" fillId="25" borderId="0" xfId="62" applyFont="1" applyFill="1" applyBorder="1" applyAlignment="1">
      <alignment horizontal="left" vertical="center"/>
    </xf>
    <xf numFmtId="0" fontId="7" fillId="25" borderId="0" xfId="62" applyFont="1" applyFill="1" applyBorder="1"/>
    <xf numFmtId="164" fontId="20" fillId="25" borderId="0" xfId="40" applyNumberFormat="1" applyFont="1" applyFill="1" applyBorder="1" applyAlignment="1">
      <alignment horizontal="right" wrapText="1"/>
    </xf>
    <xf numFmtId="3" fontId="20" fillId="25" borderId="0" xfId="40" applyNumberFormat="1" applyFont="1" applyFill="1" applyBorder="1" applyAlignment="1">
      <alignment horizontal="right" wrapText="1"/>
    </xf>
    <xf numFmtId="167" fontId="56" fillId="24" borderId="0" xfId="40" applyNumberFormat="1" applyFont="1" applyFill="1" applyBorder="1" applyAlignment="1">
      <alignment horizontal="center" wrapText="1"/>
    </xf>
    <xf numFmtId="164" fontId="15" fillId="24" borderId="0" xfId="40" applyNumberFormat="1" applyFont="1" applyFill="1" applyBorder="1" applyAlignment="1">
      <alignment horizontal="right" wrapText="1" indent="2"/>
    </xf>
    <xf numFmtId="0" fontId="20" fillId="24" borderId="0" xfId="40" applyFont="1" applyFill="1" applyBorder="1" applyAlignment="1">
      <alignment vertical="top" wrapText="1"/>
    </xf>
    <xf numFmtId="0" fontId="20" fillId="0" borderId="0" xfId="40" applyFont="1" applyFill="1" applyBorder="1" applyAlignment="1">
      <alignment vertical="top" wrapText="1"/>
    </xf>
    <xf numFmtId="0" fontId="49" fillId="25" borderId="0" xfId="62" applyFont="1" applyFill="1"/>
    <xf numFmtId="0" fontId="49" fillId="25" borderId="0" xfId="62" applyFont="1" applyFill="1" applyBorder="1"/>
    <xf numFmtId="0" fontId="49" fillId="0" borderId="0" xfId="62" applyFont="1"/>
    <xf numFmtId="0" fontId="6" fillId="25" borderId="0" xfId="62" applyFill="1" applyBorder="1" applyAlignment="1"/>
    <xf numFmtId="164" fontId="20" fillId="26" borderId="0" xfId="40" applyNumberFormat="1" applyFont="1" applyFill="1" applyBorder="1" applyAlignment="1">
      <alignment horizontal="right" wrapText="1"/>
    </xf>
    <xf numFmtId="0" fontId="60" fillId="25" borderId="0" xfId="62" applyFont="1" applyFill="1"/>
    <xf numFmtId="0" fontId="60" fillId="25" borderId="0" xfId="62" applyFont="1" applyFill="1" applyBorder="1" applyAlignment="1">
      <alignment vertical="center"/>
    </xf>
    <xf numFmtId="3" fontId="15" fillId="25" borderId="0" xfId="62" applyNumberFormat="1" applyFont="1" applyFill="1" applyBorder="1" applyAlignment="1">
      <alignment horizontal="right" indent="2"/>
    </xf>
    <xf numFmtId="3" fontId="16" fillId="25" borderId="0" xfId="62" applyNumberFormat="1" applyFont="1" applyFill="1" applyBorder="1" applyAlignment="1">
      <alignment horizontal="right" indent="2"/>
    </xf>
    <xf numFmtId="0" fontId="60" fillId="0" borderId="0" xfId="62" applyFont="1" applyAlignment="1"/>
    <xf numFmtId="0" fontId="60" fillId="25" borderId="0" xfId="62" applyFont="1" applyFill="1" applyAlignment="1"/>
    <xf numFmtId="0" fontId="60" fillId="25" borderId="0" xfId="62" applyFont="1" applyFill="1" applyBorder="1" applyAlignment="1"/>
    <xf numFmtId="3" fontId="22" fillId="25" borderId="0" xfId="62" applyNumberFormat="1" applyFont="1" applyFill="1" applyBorder="1" applyAlignment="1">
      <alignment horizontal="right"/>
    </xf>
    <xf numFmtId="0" fontId="60" fillId="0" borderId="0" xfId="62" applyFont="1"/>
    <xf numFmtId="0" fontId="60" fillId="25" borderId="0" xfId="62" applyFont="1" applyFill="1" applyBorder="1"/>
    <xf numFmtId="0" fontId="16" fillId="25" borderId="0" xfId="0" applyNumberFormat="1" applyFont="1" applyFill="1" applyBorder="1" applyAlignment="1"/>
    <xf numFmtId="0" fontId="16" fillId="25" borderId="0" xfId="62" applyFont="1" applyFill="1" applyBorder="1" applyAlignment="1">
      <alignment horizontal="right"/>
    </xf>
    <xf numFmtId="0" fontId="13" fillId="25" borderId="0" xfId="63" applyFont="1" applyFill="1" applyBorder="1" applyAlignment="1">
      <alignment horizontal="left"/>
    </xf>
    <xf numFmtId="0" fontId="15" fillId="24" borderId="0" xfId="40" applyFont="1" applyFill="1" applyBorder="1"/>
    <xf numFmtId="0" fontId="6" fillId="25" borderId="0" xfId="63" applyFill="1" applyAlignment="1"/>
    <xf numFmtId="0" fontId="6" fillId="0" borderId="0" xfId="63" applyAlignment="1"/>
    <xf numFmtId="0" fontId="6" fillId="25" borderId="0" xfId="63" applyFill="1" applyBorder="1" applyAlignment="1"/>
    <xf numFmtId="0" fontId="6" fillId="25" borderId="0" xfId="63" applyFill="1" applyBorder="1"/>
    <xf numFmtId="3" fontId="20" fillId="26" borderId="0" xfId="40" applyNumberFormat="1" applyFont="1" applyFill="1" applyBorder="1" applyAlignment="1">
      <alignment horizontal="right" wrapText="1"/>
    </xf>
    <xf numFmtId="167" fontId="20" fillId="26" borderId="0" xfId="40" applyNumberFormat="1" applyFont="1" applyFill="1" applyBorder="1" applyAlignment="1">
      <alignment horizontal="right" wrapText="1"/>
    </xf>
    <xf numFmtId="0" fontId="16" fillId="25" borderId="0" xfId="0" applyFont="1" applyFill="1" applyBorder="1" applyAlignment="1"/>
    <xf numFmtId="0" fontId="13" fillId="25" borderId="0" xfId="62" applyFont="1" applyFill="1" applyBorder="1" applyAlignment="1">
      <alignment horizontal="right"/>
    </xf>
    <xf numFmtId="164" fontId="55" fillId="27" borderId="0" xfId="40" applyNumberFormat="1" applyFont="1" applyFill="1" applyBorder="1" applyAlignment="1">
      <alignment horizontal="center" wrapText="1"/>
    </xf>
    <xf numFmtId="165" fontId="50" fillId="26" borderId="0" xfId="40" applyNumberFormat="1" applyFont="1" applyFill="1" applyBorder="1" applyAlignment="1">
      <alignment horizontal="center" wrapText="1"/>
    </xf>
    <xf numFmtId="165" fontId="16" fillId="26" borderId="0" xfId="40" applyNumberFormat="1" applyFont="1" applyFill="1" applyBorder="1" applyAlignment="1">
      <alignment horizontal="center" wrapText="1"/>
    </xf>
    <xf numFmtId="165" fontId="16" fillId="27" borderId="0" xfId="40" applyNumberFormat="1" applyFont="1" applyFill="1" applyBorder="1" applyAlignment="1">
      <alignment horizontal="center" wrapText="1"/>
    </xf>
    <xf numFmtId="1" fontId="16" fillId="25" borderId="0" xfId="62" applyNumberFormat="1" applyFont="1" applyFill="1" applyBorder="1" applyAlignment="1">
      <alignment horizontal="center"/>
    </xf>
    <xf numFmtId="0" fontId="20" fillId="24" borderId="0" xfId="40" applyFont="1" applyFill="1" applyBorder="1" applyAlignment="1">
      <alignment vertical="center"/>
    </xf>
    <xf numFmtId="0" fontId="57" fillId="25" borderId="0" xfId="62" applyFont="1" applyFill="1" applyBorder="1"/>
    <xf numFmtId="0" fontId="15" fillId="24" borderId="0" xfId="40" applyFont="1" applyFill="1" applyBorder="1" applyAlignment="1"/>
    <xf numFmtId="3" fontId="56" fillId="25" borderId="0" xfId="62" applyNumberFormat="1" applyFont="1" applyFill="1" applyBorder="1" applyAlignment="1">
      <alignment horizontal="right"/>
    </xf>
    <xf numFmtId="0" fontId="53" fillId="25" borderId="0" xfId="62" applyFont="1" applyFill="1" applyBorder="1"/>
    <xf numFmtId="0" fontId="57" fillId="25" borderId="0" xfId="62" applyFont="1" applyFill="1" applyBorder="1" applyAlignment="1">
      <alignment vertical="center"/>
    </xf>
    <xf numFmtId="0" fontId="15" fillId="24" borderId="0" xfId="40" applyFont="1" applyFill="1" applyBorder="1" applyAlignment="1">
      <alignment horizontal="center" vertical="center"/>
    </xf>
    <xf numFmtId="2" fontId="16" fillId="24" borderId="0" xfId="40" applyNumberFormat="1" applyFont="1" applyFill="1" applyBorder="1" applyAlignment="1">
      <alignment horizontal="center" wrapText="1"/>
    </xf>
    <xf numFmtId="165" fontId="22" fillId="24" borderId="0" xfId="58" applyNumberFormat="1" applyFont="1" applyFill="1" applyBorder="1" applyAlignment="1">
      <alignment horizontal="center" wrapText="1"/>
    </xf>
    <xf numFmtId="49" fontId="20" fillId="24" borderId="0" xfId="40" applyNumberFormat="1" applyFont="1" applyFill="1" applyBorder="1" applyAlignment="1">
      <alignment horizontal="center" vertical="center" wrapText="1"/>
    </xf>
    <xf numFmtId="3" fontId="20" fillId="24" borderId="0" xfId="40" applyNumberFormat="1" applyFont="1" applyFill="1" applyBorder="1" applyAlignment="1">
      <alignment horizontal="center" wrapText="1"/>
    </xf>
    <xf numFmtId="49" fontId="6" fillId="25" borderId="0" xfId="62" applyNumberFormat="1" applyFill="1" applyBorder="1" applyAlignment="1">
      <alignment vertical="center"/>
    </xf>
    <xf numFmtId="49" fontId="16" fillId="25" borderId="0" xfId="62" applyNumberFormat="1" applyFont="1" applyFill="1" applyBorder="1" applyAlignment="1">
      <alignment vertical="center"/>
    </xf>
    <xf numFmtId="165" fontId="22" fillId="24" borderId="0" xfId="40" applyNumberFormat="1" applyFont="1" applyFill="1" applyBorder="1" applyAlignment="1">
      <alignment horizontal="center" vertical="center" wrapText="1"/>
    </xf>
    <xf numFmtId="165" fontId="16" fillId="27" borderId="0" xfId="40" applyNumberFormat="1" applyFont="1" applyFill="1" applyBorder="1" applyAlignment="1">
      <alignment horizontal="left" wrapText="1"/>
    </xf>
    <xf numFmtId="0" fontId="45" fillId="0" borderId="0" xfId="51" applyFont="1" applyAlignment="1">
      <alignment horizontal="left"/>
    </xf>
    <xf numFmtId="0" fontId="15" fillId="24" borderId="0" xfId="40" applyFont="1" applyFill="1" applyBorder="1" applyAlignment="1">
      <alignment horizontal="left"/>
    </xf>
    <xf numFmtId="0" fontId="16" fillId="25" borderId="0" xfId="63" applyFont="1" applyFill="1" applyBorder="1" applyAlignment="1">
      <alignment horizontal="center" vertical="center" wrapText="1"/>
    </xf>
    <xf numFmtId="0" fontId="16" fillId="0" borderId="0" xfId="63" applyFont="1" applyBorder="1" applyAlignment="1">
      <alignment horizontal="center" vertical="center" wrapText="1"/>
    </xf>
    <xf numFmtId="0" fontId="6" fillId="28" borderId="0" xfId="63" applyFont="1" applyFill="1" applyBorder="1" applyAlignment="1">
      <alignment horizontal="center"/>
    </xf>
    <xf numFmtId="0" fontId="6" fillId="25" borderId="0" xfId="63" applyFont="1" applyFill="1" applyBorder="1"/>
    <xf numFmtId="0" fontId="21" fillId="25" borderId="0" xfId="0" applyFont="1" applyFill="1" applyBorder="1" applyAlignment="1"/>
    <xf numFmtId="164" fontId="26" fillId="24" borderId="0" xfId="40" applyNumberFormat="1" applyFont="1" applyFill="1" applyBorder="1" applyAlignment="1">
      <alignment wrapText="1"/>
    </xf>
    <xf numFmtId="164" fontId="21" fillId="24" borderId="0" xfId="40" applyNumberFormat="1" applyFont="1" applyFill="1" applyBorder="1" applyAlignment="1">
      <alignment wrapText="1"/>
    </xf>
    <xf numFmtId="0" fontId="15" fillId="25" borderId="0" xfId="0" applyFont="1" applyFill="1" applyBorder="1" applyAlignment="1">
      <alignment horizontal="justify" vertical="center" readingOrder="1"/>
    </xf>
    <xf numFmtId="0" fontId="16" fillId="25" borderId="0" xfId="0" applyFont="1" applyFill="1" applyBorder="1" applyAlignment="1">
      <alignment horizontal="justify" vertical="center" readingOrder="1"/>
    </xf>
    <xf numFmtId="0" fontId="13"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8" fillId="30" borderId="20" xfId="0" applyFont="1" applyFill="1" applyBorder="1" applyAlignment="1">
      <alignment horizontal="center" vertical="center"/>
    </xf>
    <xf numFmtId="0" fontId="15" fillId="25" borderId="18" xfId="0" applyFont="1" applyFill="1" applyBorder="1" applyAlignment="1">
      <alignment horizontal="right"/>
    </xf>
    <xf numFmtId="0" fontId="74" fillId="24" borderId="0" xfId="40" applyFont="1" applyFill="1" applyBorder="1"/>
    <xf numFmtId="0" fontId="13" fillId="25" borderId="23" xfId="0" applyFont="1" applyFill="1" applyBorder="1" applyAlignment="1">
      <alignment horizontal="left"/>
    </xf>
    <xf numFmtId="0" fontId="13"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0" fillId="25" borderId="20" xfId="0" applyFont="1" applyFill="1" applyBorder="1"/>
    <xf numFmtId="0" fontId="75" fillId="25" borderId="0" xfId="62" applyFont="1" applyFill="1" applyBorder="1"/>
    <xf numFmtId="0" fontId="45" fillId="25" borderId="0" xfId="62" applyFont="1" applyFill="1" applyBorder="1" applyAlignment="1">
      <alignment horizontal="left"/>
    </xf>
    <xf numFmtId="0" fontId="6" fillId="25" borderId="18" xfId="62" applyFill="1" applyBorder="1"/>
    <xf numFmtId="0" fontId="6" fillId="25" borderId="22" xfId="62" applyFill="1" applyBorder="1"/>
    <xf numFmtId="0" fontId="6" fillId="25" borderId="21" xfId="62" applyFill="1" applyBorder="1"/>
    <xf numFmtId="0" fontId="6" fillId="25" borderId="19" xfId="62" applyFill="1" applyBorder="1"/>
    <xf numFmtId="0" fontId="17" fillId="0" borderId="0" xfId="62" applyFont="1" applyBorder="1"/>
    <xf numFmtId="0" fontId="60" fillId="0" borderId="0" xfId="62" applyFont="1" applyBorder="1" applyAlignment="1"/>
    <xf numFmtId="0" fontId="6" fillId="25" borderId="19" xfId="62" applyFill="1" applyBorder="1" applyAlignment="1"/>
    <xf numFmtId="0" fontId="28" fillId="25" borderId="0" xfId="62" applyFont="1" applyFill="1" applyBorder="1"/>
    <xf numFmtId="0" fontId="15" fillId="25" borderId="18" xfId="63" applyFont="1" applyFill="1" applyBorder="1" applyAlignment="1">
      <alignment horizontal="left"/>
    </xf>
    <xf numFmtId="0" fontId="10" fillId="25" borderId="21" xfId="63" applyFont="1" applyFill="1" applyBorder="1"/>
    <xf numFmtId="0" fontId="10" fillId="25" borderId="19" xfId="63" applyFont="1" applyFill="1" applyBorder="1"/>
    <xf numFmtId="0" fontId="6" fillId="25" borderId="18" xfId="62" applyFill="1" applyBorder="1" applyAlignment="1">
      <alignment horizontal="left"/>
    </xf>
    <xf numFmtId="0" fontId="13" fillId="25" borderId="23" xfId="62" applyFont="1" applyFill="1" applyBorder="1" applyAlignment="1">
      <alignment horizontal="left"/>
    </xf>
    <xf numFmtId="0" fontId="6" fillId="25" borderId="20" xfId="62" applyFill="1" applyBorder="1"/>
    <xf numFmtId="0" fontId="6" fillId="25" borderId="20" xfId="62" applyFill="1" applyBorder="1" applyAlignment="1">
      <alignment vertical="center"/>
    </xf>
    <xf numFmtId="49" fontId="6" fillId="25" borderId="20" xfId="62" applyNumberFormat="1" applyFill="1" applyBorder="1" applyAlignment="1">
      <alignment vertical="center"/>
    </xf>
    <xf numFmtId="0" fontId="17" fillId="25" borderId="20" xfId="62" applyFont="1" applyFill="1" applyBorder="1"/>
    <xf numFmtId="0" fontId="18" fillId="31" borderId="20" xfId="62" applyFont="1" applyFill="1" applyBorder="1" applyAlignment="1">
      <alignment horizontal="center" vertical="center"/>
    </xf>
    <xf numFmtId="0" fontId="74" fillId="24" borderId="0" xfId="40" applyFont="1" applyFill="1" applyBorder="1" applyAlignment="1">
      <alignment horizontal="left" indent="1"/>
    </xf>
    <xf numFmtId="0" fontId="76" fillId="25" borderId="0" xfId="62" applyFont="1" applyFill="1" applyBorder="1"/>
    <xf numFmtId="3" fontId="86" fillId="25" borderId="0" xfId="62" applyNumberFormat="1" applyFont="1" applyFill="1" applyBorder="1" applyAlignment="1">
      <alignment horizontal="right"/>
    </xf>
    <xf numFmtId="167" fontId="77" fillId="25" borderId="0" xfId="62" applyNumberFormat="1" applyFont="1" applyFill="1" applyBorder="1" applyAlignment="1">
      <alignment horizontal="center"/>
    </xf>
    <xf numFmtId="167" fontId="77" fillId="25" borderId="0" xfId="62" applyNumberFormat="1" applyFont="1" applyFill="1" applyBorder="1" applyAlignment="1">
      <alignment horizontal="right" indent="2"/>
    </xf>
    <xf numFmtId="167" fontId="74" fillId="24" borderId="0" xfId="40" applyNumberFormat="1" applyFont="1" applyFill="1" applyBorder="1" applyAlignment="1">
      <alignment horizontal="center" wrapText="1"/>
    </xf>
    <xf numFmtId="0" fontId="77" fillId="25" borderId="0" xfId="62" applyFont="1" applyFill="1" applyBorder="1"/>
    <xf numFmtId="165" fontId="74" fillId="24" borderId="0" xfId="58" applyNumberFormat="1" applyFont="1" applyFill="1" applyBorder="1" applyAlignment="1">
      <alignment horizontal="center" wrapText="1"/>
    </xf>
    <xf numFmtId="167" fontId="77" fillId="24" borderId="0" xfId="40" applyNumberFormat="1" applyFont="1" applyFill="1" applyBorder="1" applyAlignment="1">
      <alignment horizontal="center" wrapText="1"/>
    </xf>
    <xf numFmtId="0" fontId="45" fillId="26" borderId="31" xfId="62" applyFont="1" applyFill="1" applyBorder="1" applyAlignment="1">
      <alignment vertical="center"/>
    </xf>
    <xf numFmtId="0" fontId="6" fillId="26" borderId="32" xfId="62" applyFont="1" applyFill="1" applyBorder="1" applyAlignment="1">
      <alignment vertical="center"/>
    </xf>
    <xf numFmtId="0" fontId="6" fillId="26" borderId="33" xfId="62" applyFont="1" applyFill="1" applyBorder="1" applyAlignment="1">
      <alignment vertical="center"/>
    </xf>
    <xf numFmtId="0" fontId="45" fillId="26" borderId="32" xfId="62" applyFont="1" applyFill="1" applyBorder="1" applyAlignment="1">
      <alignment vertical="center"/>
    </xf>
    <xf numFmtId="0" fontId="45" fillId="26" borderId="33" xfId="62" applyFont="1" applyFill="1" applyBorder="1" applyAlignment="1">
      <alignment vertical="center"/>
    </xf>
    <xf numFmtId="0" fontId="18" fillId="31" borderId="19" xfId="62" applyFont="1" applyFill="1" applyBorder="1" applyAlignment="1">
      <alignment horizontal="center" vertical="center"/>
    </xf>
    <xf numFmtId="0" fontId="0" fillId="0" borderId="18" xfId="0" applyBorder="1"/>
    <xf numFmtId="0" fontId="6" fillId="32" borderId="0" xfId="62" applyFill="1"/>
    <xf numFmtId="0" fontId="13" fillId="32" borderId="0" xfId="62" applyFont="1" applyFill="1" applyBorder="1" applyAlignment="1"/>
    <xf numFmtId="0" fontId="14" fillId="32" borderId="0" xfId="62" applyFont="1" applyFill="1" applyBorder="1" applyAlignment="1">
      <alignment horizontal="justify" vertical="top" wrapText="1"/>
    </xf>
    <xf numFmtId="0" fontId="6" fillId="32" borderId="0" xfId="62" applyFill="1" applyBorder="1"/>
    <xf numFmtId="0" fontId="93" fillId="32" borderId="0" xfId="62" applyFont="1" applyFill="1" applyBorder="1" applyAlignment="1">
      <alignment horizontal="right"/>
    </xf>
    <xf numFmtId="0" fontId="14" fillId="33" borderId="0" xfId="62" applyFont="1" applyFill="1" applyBorder="1" applyAlignment="1">
      <alignment horizontal="justify" vertical="top" wrapText="1"/>
    </xf>
    <xf numFmtId="0" fontId="6" fillId="33" borderId="0" xfId="62" applyFill="1" applyBorder="1"/>
    <xf numFmtId="0" fontId="20" fillId="33" borderId="0" xfId="62" applyFont="1" applyFill="1" applyBorder="1" applyAlignment="1">
      <alignment horizontal="right"/>
    </xf>
    <xf numFmtId="0" fontId="6" fillId="0" borderId="0" xfId="62" applyAlignment="1">
      <alignment horizontal="right"/>
    </xf>
    <xf numFmtId="0" fontId="6" fillId="33" borderId="0" xfId="62" applyFill="1"/>
    <xf numFmtId="0" fontId="24" fillId="33" borderId="0" xfId="62" applyFont="1" applyFill="1" applyBorder="1" applyAlignment="1">
      <alignment horizontal="center" vertical="center"/>
    </xf>
    <xf numFmtId="0" fontId="7" fillId="33" borderId="0" xfId="62" applyFont="1" applyFill="1" applyBorder="1"/>
    <xf numFmtId="164" fontId="22" fillId="33" borderId="0" xfId="62" applyNumberFormat="1" applyFont="1" applyFill="1" applyBorder="1" applyAlignment="1">
      <alignment horizontal="center"/>
    </xf>
    <xf numFmtId="164" fontId="16" fillId="33" borderId="0" xfId="40" applyNumberFormat="1" applyFont="1" applyFill="1" applyBorder="1" applyAlignment="1">
      <alignment horizontal="center" wrapText="1"/>
    </xf>
    <xf numFmtId="164" fontId="16" fillId="34" borderId="0" xfId="40" applyNumberFormat="1" applyFont="1" applyFill="1" applyBorder="1" applyAlignment="1">
      <alignment horizontal="center" wrapText="1"/>
    </xf>
    <xf numFmtId="0" fontId="16" fillId="33" borderId="0" xfId="62" applyFont="1" applyFill="1" applyBorder="1"/>
    <xf numFmtId="0" fontId="15" fillId="33" borderId="0" xfId="62" applyFont="1" applyFill="1" applyBorder="1" applyAlignment="1">
      <alignment horizontal="center"/>
    </xf>
    <xf numFmtId="0" fontId="6" fillId="33" borderId="0" xfId="62" applyFill="1" applyAlignment="1">
      <alignment horizontal="center" vertical="center"/>
    </xf>
    <xf numFmtId="0" fontId="14" fillId="35" borderId="0" xfId="62" applyFont="1" applyFill="1" applyBorder="1" applyAlignment="1">
      <alignment horizontal="justify" vertical="top" wrapText="1"/>
    </xf>
    <xf numFmtId="0" fontId="14" fillId="36" borderId="0" xfId="62" applyFont="1" applyFill="1" applyBorder="1" applyAlignment="1">
      <alignment horizontal="justify" vertical="top" wrapText="1"/>
    </xf>
    <xf numFmtId="0" fontId="16" fillId="36" borderId="0" xfId="62" applyFont="1" applyFill="1" applyBorder="1"/>
    <xf numFmtId="0" fontId="14" fillId="36" borderId="0" xfId="62" applyFont="1" applyFill="1" applyBorder="1"/>
    <xf numFmtId="0" fontId="6" fillId="36" borderId="0" xfId="62" applyFill="1"/>
    <xf numFmtId="0" fontId="6" fillId="36" borderId="0" xfId="62" applyFill="1" applyBorder="1"/>
    <xf numFmtId="0" fontId="6" fillId="36" borderId="0" xfId="62" applyFill="1" applyAlignment="1">
      <alignment vertical="center"/>
    </xf>
    <xf numFmtId="164" fontId="16" fillId="36" borderId="0" xfId="40" applyNumberFormat="1" applyFont="1" applyFill="1" applyBorder="1" applyAlignment="1">
      <alignment horizontal="center" wrapText="1"/>
    </xf>
    <xf numFmtId="164" fontId="15" fillId="36" borderId="0" xfId="40" applyNumberFormat="1" applyFont="1" applyFill="1" applyBorder="1" applyAlignment="1">
      <alignment horizontal="left" wrapText="1"/>
    </xf>
    <xf numFmtId="0" fontId="16" fillId="36" borderId="0" xfId="62" applyFont="1" applyFill="1" applyBorder="1" applyAlignment="1">
      <alignment vertical="center"/>
    </xf>
    <xf numFmtId="164" fontId="32" fillId="36" borderId="0" xfId="40" applyNumberFormat="1" applyFont="1" applyFill="1" applyBorder="1" applyAlignment="1">
      <alignment horizontal="left" vertical="center" wrapText="1"/>
    </xf>
    <xf numFmtId="0" fontId="17" fillId="36" borderId="0" xfId="62" applyFont="1" applyFill="1" applyBorder="1"/>
    <xf numFmtId="0" fontId="16" fillId="36" borderId="0" xfId="62" applyFont="1" applyFill="1" applyBorder="1" applyAlignment="1">
      <alignment vertical="center" wrapText="1"/>
    </xf>
    <xf numFmtId="0" fontId="32" fillId="36" borderId="0" xfId="62" applyFont="1" applyFill="1" applyBorder="1" applyAlignment="1">
      <alignment vertical="center"/>
    </xf>
    <xf numFmtId="0" fontId="6" fillId="36" borderId="38" xfId="62" applyFill="1" applyBorder="1"/>
    <xf numFmtId="0" fontId="16" fillId="36" borderId="38" xfId="62" applyFont="1" applyFill="1" applyBorder="1"/>
    <xf numFmtId="0" fontId="16" fillId="36" borderId="0" xfId="62" applyFont="1" applyFill="1" applyBorder="1" applyAlignment="1">
      <alignment horizontal="justify" vertical="top"/>
    </xf>
    <xf numFmtId="0" fontId="7" fillId="36" borderId="0" xfId="62" applyFont="1" applyFill="1" applyBorder="1"/>
    <xf numFmtId="164" fontId="22" fillId="36" borderId="0" xfId="62" applyNumberFormat="1" applyFont="1" applyFill="1" applyBorder="1" applyAlignment="1">
      <alignment horizontal="center"/>
    </xf>
    <xf numFmtId="0" fontId="14" fillId="36" borderId="38" xfId="62" applyFont="1" applyFill="1" applyBorder="1" applyAlignment="1">
      <alignment horizontal="justify" vertical="top" wrapText="1"/>
    </xf>
    <xf numFmtId="0" fontId="14" fillId="36" borderId="0" xfId="62" applyFont="1" applyFill="1" applyBorder="1" applyAlignment="1">
      <alignment horizontal="justify" vertical="center" wrapText="1"/>
    </xf>
    <xf numFmtId="0" fontId="28" fillId="36" borderId="38" xfId="62" applyFont="1" applyFill="1" applyBorder="1"/>
    <xf numFmtId="0" fontId="94" fillId="38" borderId="0" xfId="62" applyFont="1" applyFill="1" applyBorder="1" applyAlignment="1">
      <alignment horizontal="center" vertical="center"/>
    </xf>
    <xf numFmtId="0" fontId="6" fillId="36" borderId="39" xfId="62" applyFill="1" applyBorder="1"/>
    <xf numFmtId="0" fontId="6" fillId="31" borderId="30" xfId="62" applyFill="1" applyBorder="1"/>
    <xf numFmtId="0" fontId="6" fillId="30" borderId="14" xfId="62" applyFill="1" applyBorder="1"/>
    <xf numFmtId="0" fontId="6" fillId="36" borderId="40" xfId="62" applyFill="1" applyBorder="1"/>
    <xf numFmtId="0" fontId="6" fillId="36" borderId="14" xfId="62" applyFill="1" applyBorder="1"/>
    <xf numFmtId="0" fontId="0" fillId="0" borderId="41" xfId="0" applyFill="1" applyBorder="1"/>
    <xf numFmtId="164" fontId="21" fillId="24" borderId="43" xfId="40" applyNumberFormat="1" applyFont="1" applyFill="1" applyBorder="1" applyAlignment="1">
      <alignment horizontal="left" wrapText="1"/>
    </xf>
    <xf numFmtId="164" fontId="21" fillId="24" borderId="18" xfId="40" applyNumberFormat="1" applyFont="1" applyFill="1" applyBorder="1" applyAlignment="1">
      <alignment horizontal="left" wrapText="1"/>
    </xf>
    <xf numFmtId="164" fontId="16" fillId="24" borderId="18" xfId="40" applyNumberFormat="1" applyFont="1" applyFill="1" applyBorder="1" applyAlignment="1">
      <alignment horizontal="center" wrapText="1"/>
    </xf>
    <xf numFmtId="0" fontId="16" fillId="25" borderId="22" xfId="0" applyFont="1" applyFill="1" applyBorder="1"/>
    <xf numFmtId="0" fontId="16" fillId="25" borderId="21" xfId="0" applyFont="1" applyFill="1" applyBorder="1"/>
    <xf numFmtId="0" fontId="16" fillId="25" borderId="19" xfId="0" applyFont="1" applyFill="1" applyBorder="1"/>
    <xf numFmtId="164" fontId="16" fillId="24" borderId="19" xfId="40" applyNumberFormat="1" applyFont="1" applyFill="1" applyBorder="1" applyAlignment="1">
      <alignment horizontal="center" wrapText="1"/>
    </xf>
    <xf numFmtId="164" fontId="16" fillId="24" borderId="41" xfId="40" applyNumberFormat="1" applyFont="1" applyFill="1" applyBorder="1" applyAlignment="1">
      <alignment horizontal="center" readingOrder="1"/>
    </xf>
    <xf numFmtId="0" fontId="16" fillId="25" borderId="18" xfId="0" applyFont="1" applyFill="1" applyBorder="1" applyAlignment="1">
      <alignment readingOrder="1"/>
    </xf>
    <xf numFmtId="164" fontId="16" fillId="24" borderId="18" xfId="40" applyNumberFormat="1" applyFont="1" applyFill="1" applyBorder="1" applyAlignment="1">
      <alignment horizontal="center" readingOrder="1"/>
    </xf>
    <xf numFmtId="0" fontId="15" fillId="24" borderId="42" xfId="40" applyFont="1" applyFill="1" applyBorder="1" applyAlignment="1">
      <alignment horizontal="right" readingOrder="1"/>
    </xf>
    <xf numFmtId="0" fontId="16" fillId="25" borderId="23" xfId="0" applyFont="1" applyFill="1" applyBorder="1" applyAlignment="1">
      <alignment readingOrder="1"/>
    </xf>
    <xf numFmtId="0" fontId="21" fillId="25" borderId="20" xfId="0" applyFont="1" applyFill="1" applyBorder="1" applyAlignment="1">
      <alignment horizontal="left" indent="1" readingOrder="1"/>
    </xf>
    <xf numFmtId="164" fontId="16" fillId="24" borderId="23" xfId="40" applyNumberFormat="1" applyFont="1" applyFill="1" applyBorder="1" applyAlignment="1">
      <alignment horizontal="center" readingOrder="1"/>
    </xf>
    <xf numFmtId="164" fontId="16" fillId="24" borderId="22" xfId="40" applyNumberFormat="1" applyFont="1" applyFill="1" applyBorder="1" applyAlignment="1">
      <alignment horizontal="center" readingOrder="1"/>
    </xf>
    <xf numFmtId="164" fontId="16" fillId="24" borderId="20" xfId="40" applyNumberFormat="1" applyFont="1" applyFill="1" applyBorder="1" applyAlignment="1">
      <alignment horizontal="center" readingOrder="1"/>
    </xf>
    <xf numFmtId="0" fontId="0" fillId="0" borderId="0" xfId="0" applyBorder="1" applyAlignment="1">
      <alignment readingOrder="2"/>
    </xf>
    <xf numFmtId="0" fontId="13"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7" fillId="25" borderId="19" xfId="0" applyFont="1" applyFill="1" applyBorder="1" applyAlignment="1">
      <alignment readingOrder="1"/>
    </xf>
    <xf numFmtId="0" fontId="13" fillId="25" borderId="0" xfId="0" applyFont="1" applyFill="1" applyBorder="1" applyAlignment="1">
      <alignment horizontal="left" readingOrder="1"/>
    </xf>
    <xf numFmtId="0" fontId="0" fillId="36" borderId="0" xfId="0" applyFill="1"/>
    <xf numFmtId="0" fontId="0" fillId="36" borderId="0" xfId="0" applyFill="1" applyBorder="1"/>
    <xf numFmtId="0" fontId="16" fillId="36" borderId="0" xfId="0" applyFont="1" applyFill="1" applyBorder="1"/>
    <xf numFmtId="0" fontId="15" fillId="37" borderId="0" xfId="40" applyFont="1" applyFill="1" applyBorder="1"/>
    <xf numFmtId="0" fontId="34" fillId="25" borderId="20" xfId="0" applyFont="1" applyFill="1" applyBorder="1" applyAlignment="1">
      <alignment vertical="center"/>
    </xf>
    <xf numFmtId="3" fontId="16" fillId="25" borderId="0" xfId="59" applyNumberFormat="1" applyFont="1" applyFill="1" applyBorder="1" applyAlignment="1">
      <alignment horizontal="right"/>
    </xf>
    <xf numFmtId="167" fontId="16" fillId="25" borderId="0" xfId="59" applyNumberFormat="1" applyFont="1" applyFill="1" applyBorder="1" applyAlignment="1">
      <alignment horizontal="right"/>
    </xf>
    <xf numFmtId="0" fontId="34" fillId="25" borderId="20" xfId="0" applyFont="1" applyFill="1" applyBorder="1"/>
    <xf numFmtId="3" fontId="16"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9" fillId="25" borderId="19" xfId="51" applyNumberFormat="1" applyFont="1" applyFill="1" applyBorder="1"/>
    <xf numFmtId="0" fontId="14" fillId="26" borderId="19" xfId="51" applyFont="1" applyFill="1" applyBorder="1"/>
    <xf numFmtId="0" fontId="9" fillId="26" borderId="19" xfId="51" applyFont="1" applyFill="1" applyBorder="1"/>
    <xf numFmtId="0" fontId="32" fillId="26" borderId="19" xfId="51" applyFont="1" applyFill="1" applyBorder="1"/>
    <xf numFmtId="0" fontId="47" fillId="26" borderId="19" xfId="51" applyFont="1" applyFill="1" applyBorder="1" applyAlignment="1">
      <alignment horizontal="center"/>
    </xf>
    <xf numFmtId="0" fontId="6" fillId="26" borderId="0" xfId="51" applyFont="1" applyFill="1" applyBorder="1"/>
    <xf numFmtId="0" fontId="45" fillId="26" borderId="0" xfId="51" applyFont="1" applyFill="1" applyBorder="1"/>
    <xf numFmtId="0" fontId="10" fillId="26" borderId="19" xfId="51" applyFont="1" applyFill="1" applyBorder="1"/>
    <xf numFmtId="0" fontId="68" fillId="26" borderId="0" xfId="51" applyFont="1" applyFill="1" applyBorder="1"/>
    <xf numFmtId="0" fontId="69" fillId="26" borderId="19" xfId="51" applyFont="1" applyFill="1" applyBorder="1"/>
    <xf numFmtId="0" fontId="63" fillId="26" borderId="19" xfId="51" applyFont="1" applyFill="1" applyBorder="1"/>
    <xf numFmtId="0" fontId="13" fillId="25" borderId="19" xfId="51" applyFont="1" applyFill="1" applyBorder="1"/>
    <xf numFmtId="0" fontId="9" fillId="25" borderId="19" xfId="51" applyFont="1" applyFill="1" applyBorder="1"/>
    <xf numFmtId="0" fontId="63" fillId="25" borderId="19" xfId="51" applyFont="1" applyFill="1" applyBorder="1"/>
    <xf numFmtId="0" fontId="74" fillId="24" borderId="0" xfId="40" applyFont="1" applyFill="1" applyBorder="1" applyAlignment="1">
      <alignment vertical="center"/>
    </xf>
    <xf numFmtId="165" fontId="74" fillId="27" borderId="0" xfId="40" applyNumberFormat="1" applyFont="1" applyFill="1" applyBorder="1" applyAlignment="1">
      <alignment horizontal="right"/>
    </xf>
    <xf numFmtId="0" fontId="34" fillId="25" borderId="19" xfId="0" applyFont="1" applyFill="1" applyBorder="1" applyAlignment="1">
      <alignment vertical="center"/>
    </xf>
    <xf numFmtId="0" fontId="34" fillId="25" borderId="19" xfId="0" applyFont="1" applyFill="1" applyBorder="1"/>
    <xf numFmtId="0" fontId="31" fillId="25" borderId="19" xfId="0" applyFont="1" applyFill="1" applyBorder="1"/>
    <xf numFmtId="0" fontId="31" fillId="25" borderId="20" xfId="0" applyFont="1" applyFill="1" applyBorder="1"/>
    <xf numFmtId="0" fontId="33" fillId="27" borderId="0" xfId="40" applyFont="1" applyFill="1" applyBorder="1" applyAlignment="1">
      <alignment horizontal="left" vertical="top" wrapText="1"/>
    </xf>
    <xf numFmtId="0" fontId="13" fillId="26" borderId="41" xfId="0" applyFont="1" applyFill="1" applyBorder="1" applyAlignment="1">
      <alignment horizontal="center" vertical="center"/>
    </xf>
    <xf numFmtId="0" fontId="13" fillId="26" borderId="41" xfId="0" applyFont="1" applyFill="1" applyBorder="1" applyAlignment="1">
      <alignment horizontal="center" vertical="center" readingOrder="1"/>
    </xf>
    <xf numFmtId="0" fontId="20" fillId="26" borderId="41" xfId="0" applyFont="1" applyFill="1" applyBorder="1" applyAlignment="1">
      <alignment horizontal="center" vertical="center"/>
    </xf>
    <xf numFmtId="164" fontId="16" fillId="38" borderId="39" xfId="40" applyNumberFormat="1" applyFont="1" applyFill="1" applyBorder="1" applyAlignment="1">
      <alignment horizontal="center" wrapText="1"/>
    </xf>
    <xf numFmtId="0" fontId="16" fillId="36" borderId="0" xfId="62" applyFont="1" applyFill="1" applyBorder="1" applyAlignment="1">
      <alignment horizontal="left" vertical="center"/>
    </xf>
    <xf numFmtId="0" fontId="14" fillId="36" borderId="0" xfId="62" applyFont="1" applyFill="1" applyBorder="1" applyAlignment="1">
      <alignment horizontal="left" vertical="center"/>
    </xf>
    <xf numFmtId="0" fontId="15" fillId="25" borderId="0" xfId="0" applyFont="1" applyFill="1" applyBorder="1" applyAlignment="1">
      <alignment horizontal="center"/>
    </xf>
    <xf numFmtId="0" fontId="15" fillId="39" borderId="0" xfId="40" applyFont="1" applyFill="1" applyBorder="1"/>
    <xf numFmtId="0" fontId="15" fillId="41" borderId="0" xfId="40" applyFont="1" applyFill="1" applyBorder="1"/>
    <xf numFmtId="0" fontId="15" fillId="31" borderId="0" xfId="0" applyFont="1" applyFill="1" applyBorder="1"/>
    <xf numFmtId="0" fontId="0" fillId="35" borderId="0" xfId="0" applyFill="1" applyBorder="1"/>
    <xf numFmtId="0" fontId="15" fillId="40" borderId="0" xfId="40" applyFont="1" applyFill="1" applyBorder="1"/>
    <xf numFmtId="0" fontId="16" fillId="35" borderId="0" xfId="0" applyFont="1" applyFill="1" applyBorder="1"/>
    <xf numFmtId="0" fontId="32" fillId="35" borderId="0" xfId="0" applyFont="1" applyFill="1" applyBorder="1"/>
    <xf numFmtId="0" fontId="15" fillId="35" borderId="0" xfId="0" applyFont="1" applyFill="1" applyBorder="1"/>
    <xf numFmtId="0" fontId="0" fillId="35" borderId="18" xfId="0" applyFill="1" applyBorder="1"/>
    <xf numFmtId="0" fontId="15" fillId="35" borderId="18" xfId="0" applyFont="1" applyFill="1" applyBorder="1"/>
    <xf numFmtId="0" fontId="16" fillId="35" borderId="18" xfId="0" applyFont="1" applyFill="1" applyBorder="1"/>
    <xf numFmtId="0" fontId="98" fillId="40" borderId="0" xfId="40" applyFont="1" applyFill="1" applyBorder="1"/>
    <xf numFmtId="0" fontId="6" fillId="29" borderId="47" xfId="62" applyFill="1" applyBorder="1"/>
    <xf numFmtId="3" fontId="74" fillId="25" borderId="0" xfId="59" applyNumberFormat="1" applyFont="1" applyFill="1" applyBorder="1" applyAlignment="1">
      <alignment horizontal="right"/>
    </xf>
    <xf numFmtId="0" fontId="0" fillId="26" borderId="0" xfId="51" applyFont="1" applyFill="1" applyBorder="1" applyAlignment="1">
      <alignment vertical="center"/>
    </xf>
    <xf numFmtId="0" fontId="17" fillId="26" borderId="0" xfId="51" applyFont="1" applyFill="1" applyBorder="1"/>
    <xf numFmtId="0" fontId="28" fillId="26" borderId="0" xfId="51" applyFont="1" applyFill="1" applyBorder="1"/>
    <xf numFmtId="0" fontId="47" fillId="26" borderId="0" xfId="51" applyFont="1" applyFill="1" applyBorder="1" applyAlignment="1">
      <alignment horizontal="center"/>
    </xf>
    <xf numFmtId="0" fontId="100" fillId="27" borderId="0" xfId="61" applyFont="1" applyFill="1" applyBorder="1" applyAlignment="1">
      <alignment horizontal="left" indent="1"/>
    </xf>
    <xf numFmtId="0" fontId="60" fillId="26" borderId="0" xfId="51" applyFont="1" applyFill="1" applyBorder="1"/>
    <xf numFmtId="0" fontId="101" fillId="26" borderId="0" xfId="51" applyFont="1" applyFill="1" applyBorder="1"/>
    <xf numFmtId="0" fontId="13" fillId="26" borderId="0" xfId="51" applyFont="1" applyFill="1" applyBorder="1"/>
    <xf numFmtId="0" fontId="98" fillId="27" borderId="0" xfId="61" applyFont="1" applyFill="1" applyBorder="1" applyAlignment="1">
      <alignment horizontal="left" indent="1"/>
    </xf>
    <xf numFmtId="0" fontId="79" fillId="26" borderId="15" xfId="62" applyFont="1" applyFill="1" applyBorder="1" applyAlignment="1">
      <alignment vertical="center"/>
    </xf>
    <xf numFmtId="3" fontId="74" fillId="24" borderId="0" xfId="40" applyNumberFormat="1" applyFont="1" applyFill="1" applyBorder="1" applyAlignment="1">
      <alignment horizontal="right" wrapText="1"/>
    </xf>
    <xf numFmtId="3" fontId="74" fillId="24" borderId="0" xfId="40" applyNumberFormat="1" applyFont="1" applyFill="1" applyBorder="1" applyAlignment="1">
      <alignment horizontal="right" vertical="center" wrapText="1"/>
    </xf>
    <xf numFmtId="0" fontId="45" fillId="26" borderId="33" xfId="63" applyFont="1" applyFill="1" applyBorder="1" applyAlignment="1">
      <alignment horizontal="left" vertical="center"/>
    </xf>
    <xf numFmtId="0" fontId="79" fillId="26" borderId="15" xfId="0" applyFont="1" applyFill="1" applyBorder="1" applyAlignment="1">
      <alignment vertical="center"/>
    </xf>
    <xf numFmtId="0" fontId="17" fillId="26" borderId="16" xfId="62" applyFont="1" applyFill="1" applyBorder="1" applyAlignment="1">
      <alignment vertical="center"/>
    </xf>
    <xf numFmtId="0" fontId="8" fillId="26" borderId="16" xfId="62" applyFont="1" applyFill="1" applyBorder="1" applyAlignment="1">
      <alignment vertical="center"/>
    </xf>
    <xf numFmtId="0" fontId="8" fillId="26" borderId="17" xfId="62" applyFont="1" applyFill="1" applyBorder="1" applyAlignment="1">
      <alignment vertical="center"/>
    </xf>
    <xf numFmtId="0" fontId="18" fillId="30" borderId="50" xfId="62" applyFont="1" applyFill="1" applyBorder="1" applyAlignment="1">
      <alignment horizontal="center" vertical="center"/>
    </xf>
    <xf numFmtId="0" fontId="13" fillId="25" borderId="0" xfId="62" applyFont="1" applyFill="1" applyBorder="1" applyAlignment="1">
      <alignment horizontal="left"/>
    </xf>
    <xf numFmtId="164" fontId="87" fillId="25" borderId="0" xfId="40" applyNumberFormat="1" applyFont="1" applyFill="1" applyBorder="1" applyAlignment="1">
      <alignment horizontal="right" wrapText="1"/>
    </xf>
    <xf numFmtId="164" fontId="87" fillId="26" borderId="0" xfId="40" applyNumberFormat="1" applyFont="1" applyFill="1" applyBorder="1" applyAlignment="1">
      <alignment horizontal="right" wrapText="1"/>
    </xf>
    <xf numFmtId="0" fontId="18" fillId="31" borderId="19" xfId="63" applyFont="1" applyFill="1" applyBorder="1" applyAlignment="1">
      <alignment horizontal="center" vertical="center"/>
    </xf>
    <xf numFmtId="0" fontId="15" fillId="25" borderId="0" xfId="62" applyFont="1" applyFill="1" applyBorder="1" applyAlignment="1">
      <alignment horizontal="center"/>
    </xf>
    <xf numFmtId="0" fontId="6" fillId="25" borderId="0" xfId="70" applyFill="1"/>
    <xf numFmtId="0" fontId="6" fillId="25" borderId="18" xfId="70" applyFill="1" applyBorder="1" applyAlignment="1">
      <alignment horizontal="left"/>
    </xf>
    <xf numFmtId="0" fontId="7" fillId="25" borderId="18" xfId="70" applyFont="1" applyFill="1" applyBorder="1"/>
    <xf numFmtId="0" fontId="7" fillId="0" borderId="18" xfId="70" applyFont="1" applyBorder="1"/>
    <xf numFmtId="0" fontId="6" fillId="25" borderId="18" xfId="70" applyFill="1" applyBorder="1"/>
    <xf numFmtId="0" fontId="6" fillId="0" borderId="0" xfId="70"/>
    <xf numFmtId="0" fontId="12" fillId="25" borderId="0" xfId="70" applyFont="1" applyFill="1" applyBorder="1" applyAlignment="1">
      <alignment horizontal="left"/>
    </xf>
    <xf numFmtId="0" fontId="7" fillId="25" borderId="0" xfId="70" applyFont="1" applyFill="1" applyBorder="1"/>
    <xf numFmtId="0" fontId="16" fillId="25" borderId="0" xfId="70" applyFont="1" applyFill="1" applyBorder="1"/>
    <xf numFmtId="0" fontId="6" fillId="25" borderId="21" xfId="70" applyFill="1" applyBorder="1"/>
    <xf numFmtId="0" fontId="6" fillId="25" borderId="0" xfId="70" applyFill="1" applyBorder="1"/>
    <xf numFmtId="0" fontId="9" fillId="25" borderId="19" xfId="70" applyFont="1" applyFill="1" applyBorder="1"/>
    <xf numFmtId="0" fontId="6" fillId="25" borderId="0" xfId="70" applyFill="1" applyAlignment="1">
      <alignment vertical="center"/>
    </xf>
    <xf numFmtId="0" fontId="6" fillId="25" borderId="0" xfId="70" applyFill="1" applyBorder="1" applyAlignment="1">
      <alignment vertical="center"/>
    </xf>
    <xf numFmtId="0" fontId="6" fillId="0" borderId="0" xfId="70" applyAlignment="1">
      <alignment vertical="center"/>
    </xf>
    <xf numFmtId="0" fontId="14" fillId="25" borderId="0" xfId="70" applyFont="1" applyFill="1" applyBorder="1"/>
    <xf numFmtId="0" fontId="7" fillId="0" borderId="0" xfId="70" applyFont="1"/>
    <xf numFmtId="0" fontId="15" fillId="25" borderId="0" xfId="70" applyFont="1" applyFill="1" applyBorder="1" applyAlignment="1"/>
    <xf numFmtId="0" fontId="15" fillId="25" borderId="0" xfId="70" applyFont="1" applyFill="1" applyBorder="1" applyAlignment="1">
      <alignment horizontal="center"/>
    </xf>
    <xf numFmtId="0" fontId="14" fillId="25" borderId="0" xfId="70" applyFont="1" applyFill="1" applyBorder="1" applyAlignment="1">
      <alignment vertical="center"/>
    </xf>
    <xf numFmtId="0" fontId="34" fillId="25" borderId="0" xfId="70" applyFont="1" applyFill="1"/>
    <xf numFmtId="0" fontId="34" fillId="25" borderId="0" xfId="70" applyFont="1" applyFill="1" applyBorder="1"/>
    <xf numFmtId="3" fontId="37" fillId="25" borderId="0" xfId="70" applyNumberFormat="1" applyFont="1" applyFill="1" applyBorder="1" applyAlignment="1">
      <alignment horizontal="right"/>
    </xf>
    <xf numFmtId="0" fontId="34" fillId="0" borderId="0" xfId="70" applyFont="1"/>
    <xf numFmtId="0" fontId="16" fillId="25" borderId="0" xfId="70" applyFont="1" applyFill="1" applyBorder="1" applyAlignment="1">
      <alignment horizontal="right"/>
    </xf>
    <xf numFmtId="0" fontId="36" fillId="25" borderId="19" xfId="70" applyFont="1" applyFill="1" applyBorder="1"/>
    <xf numFmtId="0" fontId="16" fillId="26" borderId="0" xfId="70" applyFont="1" applyFill="1" applyBorder="1"/>
    <xf numFmtId="0" fontId="6" fillId="0" borderId="0" xfId="70" applyFill="1"/>
    <xf numFmtId="0" fontId="6" fillId="25" borderId="0" xfId="70" applyFill="1" applyAlignment="1">
      <alignment vertical="top"/>
    </xf>
    <xf numFmtId="0" fontId="9" fillId="25" borderId="19" xfId="70" applyFont="1" applyFill="1" applyBorder="1" applyAlignment="1">
      <alignment vertical="top"/>
    </xf>
    <xf numFmtId="0" fontId="48" fillId="25" borderId="0" xfId="70" applyFont="1" applyFill="1" applyBorder="1" applyAlignment="1">
      <alignment vertical="top" wrapText="1"/>
    </xf>
    <xf numFmtId="0" fontId="6" fillId="0" borderId="0" xfId="70" applyAlignment="1">
      <alignment vertical="top"/>
    </xf>
    <xf numFmtId="0" fontId="48" fillId="25" borderId="0" xfId="70" applyFont="1" applyFill="1" applyBorder="1" applyAlignment="1">
      <alignment wrapText="1"/>
    </xf>
    <xf numFmtId="0" fontId="15" fillId="25" borderId="0" xfId="70" applyFont="1" applyFill="1" applyBorder="1" applyAlignment="1">
      <alignment horizontal="right"/>
    </xf>
    <xf numFmtId="0" fontId="6" fillId="25" borderId="0" xfId="70" applyFill="1" applyAlignment="1"/>
    <xf numFmtId="0" fontId="6" fillId="25" borderId="0" xfId="70" applyFill="1" applyBorder="1" applyAlignment="1"/>
    <xf numFmtId="3" fontId="74" fillId="26" borderId="0" xfId="70" applyNumberFormat="1" applyFont="1" applyFill="1" applyBorder="1" applyAlignment="1">
      <alignment horizontal="right"/>
    </xf>
    <xf numFmtId="0" fontId="9" fillId="25" borderId="19" xfId="70" applyFont="1" applyFill="1" applyBorder="1" applyAlignment="1"/>
    <xf numFmtId="0" fontId="6" fillId="0" borderId="0" xfId="70" applyAlignment="1"/>
    <xf numFmtId="0" fontId="9" fillId="25" borderId="19" xfId="70" applyFont="1" applyFill="1" applyBorder="1" applyAlignment="1">
      <alignment vertical="center"/>
    </xf>
    <xf numFmtId="0" fontId="14" fillId="26" borderId="0" xfId="70" applyFont="1" applyFill="1" applyBorder="1"/>
    <xf numFmtId="0" fontId="15" fillId="26" borderId="0" xfId="70" applyFont="1" applyFill="1" applyBorder="1" applyAlignment="1">
      <alignment horizontal="right"/>
    </xf>
    <xf numFmtId="0" fontId="33" fillId="25" borderId="0" xfId="70" applyFont="1" applyFill="1" applyBorder="1" applyAlignment="1">
      <alignment vertical="center"/>
    </xf>
    <xf numFmtId="0" fontId="77" fillId="25" borderId="0" xfId="70" applyFont="1" applyFill="1" applyBorder="1" applyAlignment="1">
      <alignment horizontal="left" vertical="center"/>
    </xf>
    <xf numFmtId="0" fontId="18" fillId="38" borderId="19" xfId="70" applyFont="1" applyFill="1" applyBorder="1" applyAlignment="1">
      <alignment horizontal="center" vertical="center"/>
    </xf>
    <xf numFmtId="0" fontId="16" fillId="0" borderId="0" xfId="70" applyFont="1"/>
    <xf numFmtId="0" fontId="6" fillId="0" borderId="0" xfId="62" applyBorder="1"/>
    <xf numFmtId="0" fontId="6" fillId="26" borderId="0" xfId="71" applyFill="1" applyBorder="1"/>
    <xf numFmtId="0" fontId="6" fillId="25" borderId="21" xfId="72" applyFill="1" applyBorder="1"/>
    <xf numFmtId="0" fontId="6" fillId="25" borderId="19" xfId="72" applyFill="1" applyBorder="1"/>
    <xf numFmtId="0" fontId="51" fillId="0" borderId="0" xfId="70" applyFont="1"/>
    <xf numFmtId="0" fontId="6" fillId="25" borderId="22" xfId="70" applyFill="1" applyBorder="1"/>
    <xf numFmtId="0" fontId="6" fillId="26" borderId="0" xfId="70" applyFill="1" applyBorder="1"/>
    <xf numFmtId="0" fontId="15" fillId="24" borderId="0" xfId="40" applyFont="1" applyFill="1" applyBorder="1" applyAlignment="1">
      <alignment vertical="center"/>
    </xf>
    <xf numFmtId="164" fontId="20" fillId="25" borderId="0" xfId="40" applyNumberFormat="1" applyFont="1" applyFill="1" applyBorder="1" applyAlignment="1">
      <alignment horizontal="right" vertical="center" wrapText="1"/>
    </xf>
    <xf numFmtId="164" fontId="20" fillId="26" borderId="0" xfId="40" applyNumberFormat="1" applyFont="1" applyFill="1" applyBorder="1" applyAlignment="1">
      <alignment horizontal="right" vertical="center" wrapText="1"/>
    </xf>
    <xf numFmtId="0" fontId="15" fillId="24" borderId="0" xfId="40" applyFont="1" applyFill="1" applyBorder="1" applyAlignment="1">
      <alignment horizontal="justify" vertical="center"/>
    </xf>
    <xf numFmtId="3" fontId="6" fillId="0" borderId="0" xfId="70" applyNumberFormat="1"/>
    <xf numFmtId="0" fontId="15" fillId="27" borderId="0" xfId="40" applyFont="1" applyFill="1" applyBorder="1" applyAlignment="1">
      <alignment horizontal="left"/>
    </xf>
    <xf numFmtId="0" fontId="17" fillId="25" borderId="0" xfId="70" applyFont="1" applyFill="1" applyBorder="1"/>
    <xf numFmtId="0" fontId="20" fillId="27" borderId="0" xfId="40" applyFont="1" applyFill="1" applyBorder="1" applyAlignment="1">
      <alignment horizontal="left" indent="1"/>
    </xf>
    <xf numFmtId="0" fontId="15" fillId="26" borderId="0" xfId="70" applyFont="1" applyFill="1" applyBorder="1" applyAlignment="1">
      <alignment horizontal="left"/>
    </xf>
    <xf numFmtId="0" fontId="6" fillId="0" borderId="0" xfId="70" applyBorder="1"/>
    <xf numFmtId="0" fontId="6" fillId="25" borderId="20" xfId="70" applyFill="1" applyBorder="1"/>
    <xf numFmtId="0" fontId="16" fillId="27" borderId="0" xfId="40" applyFont="1" applyFill="1" applyBorder="1" applyAlignment="1">
      <alignment horizontal="left"/>
    </xf>
    <xf numFmtId="0" fontId="20" fillId="25" borderId="0" xfId="70" applyFont="1" applyFill="1" applyBorder="1" applyAlignment="1">
      <alignment horizontal="left"/>
    </xf>
    <xf numFmtId="0" fontId="20" fillId="26" borderId="0" xfId="70" applyFont="1" applyFill="1" applyBorder="1" applyAlignment="1">
      <alignment horizontal="right"/>
    </xf>
    <xf numFmtId="167" fontId="87" fillId="26" borderId="0" xfId="40" applyNumberFormat="1" applyFont="1" applyFill="1" applyBorder="1" applyAlignment="1">
      <alignment horizontal="right" wrapText="1"/>
    </xf>
    <xf numFmtId="0" fontId="33" fillId="25" borderId="0" xfId="70" applyFont="1" applyFill="1" applyBorder="1"/>
    <xf numFmtId="0" fontId="0" fillId="26" borderId="0" xfId="0" applyFill="1"/>
    <xf numFmtId="0" fontId="18" fillId="30" borderId="54" xfId="52" applyFont="1" applyFill="1" applyBorder="1" applyAlignment="1">
      <alignment horizontal="center" vertical="center"/>
    </xf>
    <xf numFmtId="0" fontId="15" fillId="25" borderId="11" xfId="62" applyFont="1" applyFill="1" applyBorder="1" applyAlignment="1">
      <alignment horizontal="center"/>
    </xf>
    <xf numFmtId="0" fontId="16" fillId="25" borderId="0" xfId="62" applyFont="1" applyFill="1" applyBorder="1" applyAlignment="1">
      <alignment horizontal="left" indent="1"/>
    </xf>
    <xf numFmtId="0" fontId="74" fillId="25" borderId="0" xfId="62" applyFont="1" applyFill="1" applyBorder="1" applyAlignment="1">
      <alignment horizontal="left"/>
    </xf>
    <xf numFmtId="0" fontId="13" fillId="25" borderId="0" xfId="70" applyFont="1" applyFill="1" applyBorder="1" applyAlignment="1">
      <alignment horizontal="right"/>
    </xf>
    <xf numFmtId="0" fontId="49" fillId="25" borderId="0" xfId="70" applyFont="1" applyFill="1"/>
    <xf numFmtId="0" fontId="49" fillId="25" borderId="20" xfId="70" applyFont="1" applyFill="1" applyBorder="1"/>
    <xf numFmtId="1" fontId="87" fillId="26" borderId="0" xfId="70" applyNumberFormat="1" applyFont="1" applyFill="1" applyBorder="1" applyAlignment="1">
      <alignment horizontal="right"/>
    </xf>
    <xf numFmtId="0" fontId="49" fillId="25" borderId="0" xfId="70" applyFont="1" applyFill="1" applyBorder="1"/>
    <xf numFmtId="0" fontId="49" fillId="0" borderId="0" xfId="70" applyFont="1"/>
    <xf numFmtId="0" fontId="17" fillId="25" borderId="0" xfId="70" applyFont="1" applyFill="1"/>
    <xf numFmtId="0" fontId="17" fillId="25" borderId="20" xfId="70" applyFont="1" applyFill="1" applyBorder="1"/>
    <xf numFmtId="1" fontId="20" fillId="26" borderId="0" xfId="70" applyNumberFormat="1" applyFont="1" applyFill="1" applyBorder="1" applyAlignment="1">
      <alignment horizontal="right"/>
    </xf>
    <xf numFmtId="0" fontId="17" fillId="0" borderId="0" xfId="70" applyFont="1"/>
    <xf numFmtId="0" fontId="16" fillId="26" borderId="0" xfId="70" applyFont="1" applyFill="1" applyBorder="1" applyAlignment="1">
      <alignment horizontal="left"/>
    </xf>
    <xf numFmtId="0" fontId="51" fillId="25" borderId="0" xfId="70" applyFont="1" applyFill="1"/>
    <xf numFmtId="0" fontId="78" fillId="25" borderId="20" xfId="70" applyFont="1" applyFill="1" applyBorder="1"/>
    <xf numFmtId="0" fontId="83" fillId="25" borderId="0" xfId="70" applyFont="1" applyFill="1" applyBorder="1" applyAlignment="1">
      <alignment horizontal="left"/>
    </xf>
    <xf numFmtId="0" fontId="33" fillId="25" borderId="0" xfId="70" applyFont="1" applyFill="1"/>
    <xf numFmtId="0" fontId="85" fillId="25" borderId="20" xfId="70" applyFont="1" applyFill="1" applyBorder="1"/>
    <xf numFmtId="3" fontId="87" fillId="26" borderId="0" xfId="70" applyNumberFormat="1" applyFont="1" applyFill="1" applyBorder="1" applyAlignment="1">
      <alignment horizontal="right"/>
    </xf>
    <xf numFmtId="0" fontId="33" fillId="0" borderId="0" xfId="70" applyFont="1"/>
    <xf numFmtId="3" fontId="9" fillId="25" borderId="0" xfId="70" applyNumberFormat="1" applyFont="1" applyFill="1" applyBorder="1"/>
    <xf numFmtId="0" fontId="75" fillId="25" borderId="20" xfId="70" applyFont="1" applyFill="1" applyBorder="1"/>
    <xf numFmtId="0" fontId="33" fillId="25" borderId="0" xfId="70" applyFont="1" applyFill="1" applyBorder="1" applyAlignment="1"/>
    <xf numFmtId="0" fontId="51" fillId="25" borderId="0" xfId="70" applyFont="1" applyFill="1" applyBorder="1" applyAlignment="1"/>
    <xf numFmtId="0" fontId="6" fillId="26" borderId="20" xfId="70" applyFill="1" applyBorder="1"/>
    <xf numFmtId="0" fontId="52" fillId="26" borderId="0" xfId="70" applyFont="1" applyFill="1" applyBorder="1" applyAlignment="1"/>
    <xf numFmtId="0" fontId="33" fillId="26" borderId="0" xfId="70" applyFont="1" applyFill="1" applyBorder="1"/>
    <xf numFmtId="0" fontId="20" fillId="26" borderId="0" xfId="70" applyFont="1" applyFill="1" applyBorder="1" applyAlignment="1">
      <alignment horizontal="left" wrapText="1"/>
    </xf>
    <xf numFmtId="0" fontId="9" fillId="26" borderId="0" xfId="70" applyFont="1" applyFill="1" applyBorder="1"/>
    <xf numFmtId="0" fontId="51" fillId="26" borderId="0" xfId="70" applyFont="1" applyFill="1" applyBorder="1"/>
    <xf numFmtId="0" fontId="15" fillId="26" borderId="0" xfId="70" applyFont="1" applyFill="1" applyBorder="1" applyAlignment="1">
      <alignment horizontal="center"/>
    </xf>
    <xf numFmtId="0" fontId="15" fillId="26" borderId="0" xfId="70" applyFont="1" applyFill="1" applyBorder="1" applyAlignment="1"/>
    <xf numFmtId="0" fontId="22" fillId="26" borderId="0" xfId="70" applyFont="1" applyFill="1" applyBorder="1" applyAlignment="1">
      <alignment horizontal="left"/>
    </xf>
    <xf numFmtId="0" fontId="14" fillId="25" borderId="0" xfId="70" applyFont="1" applyFill="1"/>
    <xf numFmtId="0" fontId="14" fillId="26" borderId="20" xfId="70" applyFont="1" applyFill="1" applyBorder="1"/>
    <xf numFmtId="0" fontId="15" fillId="26" borderId="0" xfId="70" applyFont="1" applyFill="1" applyBorder="1" applyAlignment="1">
      <alignment horizontal="left" indent="1"/>
    </xf>
    <xf numFmtId="0" fontId="14" fillId="0" borderId="0" xfId="70" applyFont="1"/>
    <xf numFmtId="167" fontId="16" fillId="26" borderId="0" xfId="70" applyNumberFormat="1" applyFont="1" applyFill="1" applyBorder="1" applyAlignment="1">
      <alignment horizontal="center"/>
    </xf>
    <xf numFmtId="165" fontId="13" fillId="26" borderId="0" xfId="70" applyNumberFormat="1" applyFont="1" applyFill="1" applyBorder="1" applyAlignment="1">
      <alignment horizontal="center"/>
    </xf>
    <xf numFmtId="0" fontId="17" fillId="26" borderId="20" xfId="70" applyFont="1" applyFill="1" applyBorder="1"/>
    <xf numFmtId="0" fontId="16" fillId="26" borderId="20" xfId="70" applyFont="1" applyFill="1" applyBorder="1"/>
    <xf numFmtId="0" fontId="7" fillId="26" borderId="0" xfId="70" applyFont="1" applyFill="1" applyBorder="1" applyAlignment="1">
      <alignment horizontal="center" wrapText="1"/>
    </xf>
    <xf numFmtId="0" fontId="7" fillId="26" borderId="0" xfId="70" applyFont="1" applyFill="1" applyBorder="1"/>
    <xf numFmtId="0" fontId="13" fillId="26" borderId="0" xfId="70" applyFont="1" applyFill="1" applyBorder="1" applyAlignment="1">
      <alignment horizontal="left" indent="1"/>
    </xf>
    <xf numFmtId="0" fontId="7" fillId="26" borderId="20" xfId="70" applyFont="1" applyFill="1" applyBorder="1"/>
    <xf numFmtId="0" fontId="88" fillId="26" borderId="0" xfId="70" applyFont="1" applyFill="1" applyBorder="1" applyAlignment="1">
      <alignment horizontal="left"/>
    </xf>
    <xf numFmtId="0" fontId="13" fillId="25" borderId="23" xfId="70" applyFont="1" applyFill="1" applyBorder="1" applyAlignment="1">
      <alignment horizontal="left"/>
    </xf>
    <xf numFmtId="0" fontId="13" fillId="25" borderId="22" xfId="70" applyFont="1" applyFill="1" applyBorder="1" applyAlignment="1">
      <alignment horizontal="left"/>
    </xf>
    <xf numFmtId="0" fontId="9" fillId="25" borderId="0" xfId="70" applyFont="1" applyFill="1" applyBorder="1"/>
    <xf numFmtId="0" fontId="60" fillId="0" borderId="0" xfId="0" applyFont="1"/>
    <xf numFmtId="0" fontId="63" fillId="25" borderId="0" xfId="0" applyFont="1" applyFill="1" applyBorder="1"/>
    <xf numFmtId="0" fontId="0" fillId="25" borderId="21" xfId="0" applyFill="1" applyBorder="1"/>
    <xf numFmtId="0" fontId="9" fillId="25" borderId="19" xfId="0" applyFont="1" applyFill="1" applyBorder="1"/>
    <xf numFmtId="0" fontId="0" fillId="26" borderId="0" xfId="0" applyFill="1" applyBorder="1" applyAlignment="1">
      <alignment vertical="justify" wrapText="1"/>
    </xf>
    <xf numFmtId="0" fontId="49" fillId="25" borderId="0" xfId="0" applyFont="1" applyFill="1"/>
    <xf numFmtId="0" fontId="49" fillId="25" borderId="0" xfId="0" applyFont="1" applyFill="1" applyBorder="1"/>
    <xf numFmtId="0" fontId="49" fillId="0" borderId="0" xfId="0" applyFont="1"/>
    <xf numFmtId="2" fontId="20" fillId="26" borderId="0" xfId="0" applyNumberFormat="1" applyFont="1" applyFill="1" applyBorder="1" applyAlignment="1">
      <alignment horizontal="right"/>
    </xf>
    <xf numFmtId="0" fontId="0" fillId="0" borderId="0" xfId="0" applyAlignment="1"/>
    <xf numFmtId="0" fontId="20" fillId="26" borderId="0" xfId="0" applyFont="1" applyFill="1" applyBorder="1" applyAlignment="1">
      <alignment horizontal="right"/>
    </xf>
    <xf numFmtId="164" fontId="20"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7" fillId="25" borderId="0" xfId="0" applyNumberFormat="1" applyFont="1" applyFill="1" applyBorder="1" applyAlignment="1">
      <alignment horizontal="right"/>
    </xf>
    <xf numFmtId="164" fontId="87"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9" fillId="25" borderId="0" xfId="0" applyFont="1" applyFill="1" applyBorder="1" applyAlignment="1"/>
    <xf numFmtId="0" fontId="60" fillId="25" borderId="0" xfId="0" applyFont="1" applyFill="1" applyAlignment="1"/>
    <xf numFmtId="0" fontId="60" fillId="25" borderId="20" xfId="0" applyFont="1" applyFill="1" applyBorder="1" applyAlignment="1"/>
    <xf numFmtId="0" fontId="87" fillId="25" borderId="0" xfId="0" applyFont="1" applyFill="1" applyBorder="1" applyAlignment="1"/>
    <xf numFmtId="0" fontId="87" fillId="26" borderId="0" xfId="0" applyFont="1" applyFill="1" applyBorder="1" applyAlignment="1"/>
    <xf numFmtId="0" fontId="76" fillId="25" borderId="0" xfId="0" applyFont="1" applyFill="1" applyBorder="1" applyAlignment="1"/>
    <xf numFmtId="0" fontId="60" fillId="0" borderId="0" xfId="0" applyFont="1" applyAlignment="1"/>
    <xf numFmtId="0" fontId="63" fillId="25" borderId="0" xfId="0" applyFont="1" applyFill="1" applyBorder="1" applyAlignment="1"/>
    <xf numFmtId="0" fontId="0" fillId="26" borderId="20" xfId="0" applyFill="1" applyBorder="1" applyAlignment="1"/>
    <xf numFmtId="0" fontId="46" fillId="25" borderId="0" xfId="0" applyFont="1" applyFill="1" applyBorder="1" applyAlignment="1">
      <alignment vertical="top"/>
    </xf>
    <xf numFmtId="0" fontId="13"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3" fillId="26" borderId="0" xfId="0" applyFont="1" applyFill="1" applyBorder="1"/>
    <xf numFmtId="0" fontId="70" fillId="25" borderId="0" xfId="0" applyFont="1" applyFill="1" applyBorder="1" applyAlignment="1">
      <alignment vertical="center"/>
    </xf>
    <xf numFmtId="0" fontId="50" fillId="25" borderId="0" xfId="0" applyFont="1" applyFill="1" applyBorder="1"/>
    <xf numFmtId="0" fontId="25" fillId="25" borderId="0" xfId="0" applyFont="1" applyFill="1" applyBorder="1"/>
    <xf numFmtId="164" fontId="16" fillId="27" borderId="0" xfId="40" applyNumberFormat="1" applyFont="1" applyFill="1" applyBorder="1" applyAlignment="1">
      <alignment horizontal="center" wrapText="1"/>
    </xf>
    <xf numFmtId="49" fontId="46" fillId="24" borderId="0" xfId="40" applyNumberFormat="1" applyFont="1" applyFill="1" applyBorder="1" applyAlignment="1">
      <alignment horizontal="center" vertical="center" wrapText="1"/>
    </xf>
    <xf numFmtId="167" fontId="74" fillId="27" borderId="0" xfId="40" applyNumberFormat="1" applyFont="1" applyFill="1" applyBorder="1" applyAlignment="1">
      <alignment horizontal="right" wrapText="1" indent="1"/>
    </xf>
    <xf numFmtId="167" fontId="16" fillId="27" borderId="0" xfId="40" applyNumberFormat="1" applyFont="1" applyFill="1" applyBorder="1" applyAlignment="1">
      <alignment horizontal="right" wrapText="1" indent="1"/>
    </xf>
    <xf numFmtId="165" fontId="74" fillId="27" borderId="0" xfId="58" applyNumberFormat="1" applyFont="1" applyFill="1" applyBorder="1" applyAlignment="1">
      <alignment horizontal="right" wrapText="1" indent="1"/>
    </xf>
    <xf numFmtId="2" fontId="16" fillId="27" borderId="0" xfId="40" applyNumberFormat="1" applyFont="1" applyFill="1" applyBorder="1" applyAlignment="1">
      <alignment horizontal="right" wrapText="1" indent="1"/>
    </xf>
    <xf numFmtId="0" fontId="20" fillId="25" borderId="0" xfId="62" applyFont="1" applyFill="1" applyBorder="1" applyAlignment="1">
      <alignment horizontal="right"/>
    </xf>
    <xf numFmtId="0" fontId="6" fillId="25" borderId="0" xfId="62" applyFill="1" applyBorder="1" applyAlignment="1">
      <alignment vertical="top"/>
    </xf>
    <xf numFmtId="0" fontId="20" fillId="24" borderId="0" xfId="40" applyFont="1" applyFill="1" applyBorder="1" applyAlignment="1">
      <alignment vertical="top"/>
    </xf>
    <xf numFmtId="0" fontId="61" fillId="0" borderId="0" xfId="51" applyFont="1" applyAlignment="1">
      <alignment horizontal="left"/>
    </xf>
    <xf numFmtId="0" fontId="6" fillId="25" borderId="20" xfId="70" applyFill="1" applyBorder="1" applyAlignment="1">
      <alignment vertical="center"/>
    </xf>
    <xf numFmtId="0" fontId="15" fillId="25" borderId="0" xfId="70" applyFont="1" applyFill="1" applyBorder="1" applyAlignment="1">
      <alignment vertical="center"/>
    </xf>
    <xf numFmtId="0" fontId="15" fillId="25" borderId="0" xfId="62" applyFont="1" applyFill="1" applyBorder="1" applyAlignment="1">
      <alignment horizontal="left" indent="1"/>
    </xf>
    <xf numFmtId="167" fontId="16" fillId="27" borderId="0" xfId="40" applyNumberFormat="1" applyFont="1" applyFill="1" applyBorder="1" applyAlignment="1">
      <alignment horizontal="center" wrapText="1"/>
    </xf>
    <xf numFmtId="0" fontId="16" fillId="25" borderId="0" xfId="70" applyFont="1" applyFill="1" applyBorder="1" applyAlignment="1">
      <alignment horizontal="left"/>
    </xf>
    <xf numFmtId="0" fontId="6" fillId="26" borderId="0" xfId="70" applyFill="1"/>
    <xf numFmtId="0" fontId="20" fillId="25" borderId="0" xfId="70" applyFont="1" applyFill="1" applyBorder="1" applyAlignment="1">
      <alignment horizontal="right"/>
    </xf>
    <xf numFmtId="0" fontId="6" fillId="0" borderId="18" xfId="70" applyFill="1" applyBorder="1"/>
    <xf numFmtId="0" fontId="45" fillId="25" borderId="0" xfId="70" applyFont="1" applyFill="1" applyBorder="1" applyAlignment="1">
      <alignment horizontal="left"/>
    </xf>
    <xf numFmtId="0" fontId="6" fillId="0" borderId="0" xfId="70" applyAlignment="1">
      <alignment horizontal="center"/>
    </xf>
    <xf numFmtId="0" fontId="6" fillId="26" borderId="0" xfId="70" applyFill="1" applyBorder="1" applyAlignment="1">
      <alignment vertical="center"/>
    </xf>
    <xf numFmtId="3" fontId="16" fillId="25" borderId="0" xfId="70" applyNumberFormat="1" applyFont="1" applyFill="1" applyBorder="1" applyAlignment="1">
      <alignment horizontal="right"/>
    </xf>
    <xf numFmtId="0" fontId="7" fillId="25" borderId="0" xfId="70" applyFont="1" applyFill="1" applyAlignment="1">
      <alignment vertical="top"/>
    </xf>
    <xf numFmtId="0" fontId="7" fillId="25" borderId="20" xfId="70" applyFont="1" applyFill="1" applyBorder="1" applyAlignment="1">
      <alignment vertical="top"/>
    </xf>
    <xf numFmtId="0" fontId="7" fillId="0" borderId="0" xfId="70" applyFont="1" applyAlignment="1">
      <alignment vertical="top"/>
    </xf>
    <xf numFmtId="0" fontId="7" fillId="25" borderId="0" xfId="70" applyFont="1" applyFill="1" applyBorder="1" applyAlignment="1">
      <alignment horizontal="center"/>
    </xf>
    <xf numFmtId="0" fontId="9" fillId="25" borderId="0" xfId="70" applyFont="1" applyFill="1" applyBorder="1" applyAlignment="1">
      <alignment vertical="top"/>
    </xf>
    <xf numFmtId="0" fontId="18" fillId="29" borderId="20" xfId="70" applyFont="1" applyFill="1" applyBorder="1" applyAlignment="1">
      <alignment horizontal="center" vertical="center"/>
    </xf>
    <xf numFmtId="0" fontId="6" fillId="0" borderId="0" xfId="70" applyFill="1" applyAlignment="1">
      <alignment vertical="top"/>
    </xf>
    <xf numFmtId="0" fontId="6" fillId="0" borderId="0" xfId="70" applyFill="1" applyBorder="1" applyAlignment="1">
      <alignment vertical="top"/>
    </xf>
    <xf numFmtId="0" fontId="33" fillId="0" borderId="0" xfId="70" applyFont="1" applyFill="1" applyBorder="1"/>
    <xf numFmtId="0" fontId="9" fillId="0" borderId="0" xfId="70" applyFont="1" applyFill="1" applyBorder="1" applyAlignment="1">
      <alignment vertical="top"/>
    </xf>
    <xf numFmtId="0" fontId="97" fillId="35" borderId="0" xfId="68" applyFill="1" applyBorder="1" applyAlignment="1" applyProtection="1"/>
    <xf numFmtId="0" fontId="33" fillId="25" borderId="0" xfId="70" applyFont="1" applyFill="1" applyBorder="1" applyAlignment="1">
      <alignment vertical="top"/>
    </xf>
    <xf numFmtId="0" fontId="16" fillId="25" borderId="0" xfId="70" applyFont="1" applyFill="1" applyBorder="1" applyAlignment="1">
      <alignment vertical="top"/>
    </xf>
    <xf numFmtId="0" fontId="15" fillId="25" borderId="0" xfId="62" applyFont="1" applyFill="1" applyBorder="1" applyAlignment="1">
      <alignment horizontal="left" indent="1"/>
    </xf>
    <xf numFmtId="0" fontId="13" fillId="25" borderId="22" xfId="62" applyFont="1" applyFill="1" applyBorder="1" applyAlignment="1">
      <alignment horizontal="left"/>
    </xf>
    <xf numFmtId="0" fontId="53" fillId="25" borderId="19" xfId="0" applyFont="1" applyFill="1" applyBorder="1"/>
    <xf numFmtId="0" fontId="9" fillId="25" borderId="19" xfId="0" applyFont="1" applyFill="1" applyBorder="1" applyAlignment="1"/>
    <xf numFmtId="0" fontId="6" fillId="0" borderId="0" xfId="62" applyFill="1" applyBorder="1"/>
    <xf numFmtId="3" fontId="6" fillId="25" borderId="0" xfId="70" applyNumberFormat="1" applyFill="1"/>
    <xf numFmtId="0" fontId="15" fillId="25" borderId="18" xfId="70" applyFont="1" applyFill="1" applyBorder="1" applyAlignment="1"/>
    <xf numFmtId="167" fontId="71" fillId="26" borderId="0" xfId="62" applyNumberFormat="1" applyFont="1" applyFill="1" applyBorder="1" applyAlignment="1">
      <alignment horizontal="center"/>
    </xf>
    <xf numFmtId="167" fontId="16" fillId="26" borderId="0" xfId="62" applyNumberFormat="1" applyFont="1" applyFill="1" applyBorder="1" applyAlignment="1">
      <alignment horizontal="center"/>
    </xf>
    <xf numFmtId="164" fontId="55" fillId="26" borderId="0" xfId="40" applyNumberFormat="1" applyFont="1" applyFill="1" applyBorder="1" applyAlignment="1">
      <alignment horizontal="center" wrapText="1"/>
    </xf>
    <xf numFmtId="165" fontId="92" fillId="26" borderId="0" xfId="70" applyNumberFormat="1" applyFont="1" applyFill="1" applyBorder="1"/>
    <xf numFmtId="0" fontId="13" fillId="26" borderId="0" xfId="62" applyFont="1" applyFill="1" applyBorder="1" applyAlignment="1">
      <alignment horizontal="left" indent="1"/>
    </xf>
    <xf numFmtId="0" fontId="13" fillId="26" borderId="0" xfId="62" applyFont="1" applyFill="1" applyBorder="1" applyAlignment="1"/>
    <xf numFmtId="0" fontId="72" fillId="26" borderId="0" xfId="62" applyFont="1" applyFill="1" applyBorder="1" applyAlignment="1">
      <alignment horizontal="left" indent="1"/>
    </xf>
    <xf numFmtId="0" fontId="13" fillId="26" borderId="36" xfId="62" applyFont="1" applyFill="1" applyBorder="1" applyAlignment="1">
      <alignment horizontal="left" indent="1"/>
    </xf>
    <xf numFmtId="0" fontId="13" fillId="26" borderId="36" xfId="62" applyFont="1" applyFill="1" applyBorder="1" applyAlignment="1"/>
    <xf numFmtId="165" fontId="16" fillId="26" borderId="0" xfId="70" applyNumberFormat="1" applyFont="1" applyFill="1" applyBorder="1" applyAlignment="1">
      <alignment horizontal="center"/>
    </xf>
    <xf numFmtId="0" fontId="20" fillId="25" borderId="0" xfId="0" applyFont="1" applyFill="1" applyBorder="1" applyAlignment="1">
      <alignment horizontal="right"/>
    </xf>
    <xf numFmtId="0" fontId="15" fillId="25" borderId="11" xfId="0" applyFont="1" applyFill="1" applyBorder="1" applyAlignment="1">
      <alignment horizontal="center"/>
    </xf>
    <xf numFmtId="0" fontId="74" fillId="25" borderId="0" xfId="0" applyFont="1" applyFill="1" applyBorder="1" applyAlignment="1">
      <alignment horizontal="left"/>
    </xf>
    <xf numFmtId="0" fontId="20" fillId="25" borderId="0" xfId="0" applyFont="1" applyFill="1" applyBorder="1" applyAlignment="1">
      <alignment vertical="top"/>
    </xf>
    <xf numFmtId="0" fontId="9" fillId="25" borderId="0" xfId="0" applyFont="1" applyFill="1" applyBorder="1"/>
    <xf numFmtId="0" fontId="16" fillId="25" borderId="0" xfId="0" applyFont="1" applyFill="1" applyBorder="1" applyAlignment="1">
      <alignment horizontal="right"/>
    </xf>
    <xf numFmtId="0" fontId="13" fillId="25" borderId="0" xfId="70" applyFont="1" applyFill="1" applyBorder="1" applyAlignment="1">
      <alignment horizontal="left"/>
    </xf>
    <xf numFmtId="0" fontId="14" fillId="25" borderId="0" xfId="0" applyFont="1" applyFill="1" applyBorder="1"/>
    <xf numFmtId="0" fontId="6" fillId="25" borderId="19" xfId="70" applyFill="1" applyBorder="1"/>
    <xf numFmtId="0" fontId="79"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0" fillId="25" borderId="0" xfId="70" applyFont="1" applyFill="1"/>
    <xf numFmtId="0" fontId="60" fillId="25" borderId="0" xfId="70" applyFont="1" applyFill="1" applyBorder="1"/>
    <xf numFmtId="0" fontId="63" fillId="25" borderId="19" xfId="70" applyFont="1" applyFill="1" applyBorder="1"/>
    <xf numFmtId="0" fontId="60" fillId="0" borderId="0" xfId="70" applyFont="1"/>
    <xf numFmtId="0" fontId="61" fillId="0" borderId="0" xfId="70" applyFont="1"/>
    <xf numFmtId="0" fontId="61" fillId="25" borderId="0" xfId="70" applyFont="1" applyFill="1"/>
    <xf numFmtId="0" fontId="61" fillId="25" borderId="0" xfId="70" applyFont="1" applyFill="1" applyBorder="1"/>
    <xf numFmtId="0" fontId="67" fillId="25" borderId="19" xfId="70" applyFont="1" applyFill="1" applyBorder="1"/>
    <xf numFmtId="0" fontId="61" fillId="26" borderId="0" xfId="70" applyFont="1" applyFill="1"/>
    <xf numFmtId="0" fontId="9" fillId="25" borderId="0" xfId="70" applyFont="1" applyFill="1" applyBorder="1" applyAlignment="1">
      <alignment vertical="center"/>
    </xf>
    <xf numFmtId="0" fontId="6" fillId="0" borderId="0" xfId="70" applyBorder="1" applyAlignment="1">
      <alignment vertical="center"/>
    </xf>
    <xf numFmtId="0" fontId="18" fillId="30" borderId="19" xfId="70" applyFont="1" applyFill="1" applyBorder="1" applyAlignment="1">
      <alignment horizontal="center" vertical="center"/>
    </xf>
    <xf numFmtId="3" fontId="7" fillId="25" borderId="22" xfId="70" applyNumberFormat="1" applyFont="1" applyFill="1" applyBorder="1" applyAlignment="1">
      <alignment horizontal="center"/>
    </xf>
    <xf numFmtId="0" fontId="7" fillId="25" borderId="22" xfId="70" applyFont="1" applyFill="1" applyBorder="1" applyAlignment="1">
      <alignment horizontal="center"/>
    </xf>
    <xf numFmtId="3" fontId="7" fillId="25" borderId="0" xfId="70" applyNumberFormat="1" applyFont="1" applyFill="1" applyBorder="1" applyAlignment="1">
      <alignment horizontal="center"/>
    </xf>
    <xf numFmtId="0" fontId="19" fillId="26" borderId="16" xfId="70" applyFont="1" applyFill="1" applyBorder="1" applyAlignment="1">
      <alignment vertical="center"/>
    </xf>
    <xf numFmtId="0" fontId="55" fillId="26" borderId="16" xfId="70" applyFont="1" applyFill="1" applyBorder="1" applyAlignment="1">
      <alignment horizontal="center" vertical="center"/>
    </xf>
    <xf numFmtId="0" fontId="55" fillId="26" borderId="17" xfId="70" applyFont="1" applyFill="1" applyBorder="1" applyAlignment="1">
      <alignment horizontal="center" vertical="center"/>
    </xf>
    <xf numFmtId="0" fontId="19" fillId="25" borderId="0" xfId="70" applyFont="1" applyFill="1" applyBorder="1" applyAlignment="1">
      <alignment vertical="center"/>
    </xf>
    <xf numFmtId="0" fontId="55" fillId="25" borderId="0" xfId="70" applyFont="1" applyFill="1" applyBorder="1" applyAlignment="1">
      <alignment horizontal="center" vertical="center"/>
    </xf>
    <xf numFmtId="0" fontId="75" fillId="25" borderId="0" xfId="70" applyFont="1" applyFill="1"/>
    <xf numFmtId="0" fontId="75" fillId="0" borderId="0" xfId="70" applyFont="1"/>
    <xf numFmtId="0" fontId="75" fillId="0" borderId="0" xfId="70" applyFont="1" applyFill="1"/>
    <xf numFmtId="165" fontId="77" fillId="26" borderId="0" xfId="70" applyNumberFormat="1" applyFont="1" applyFill="1" applyBorder="1" applyAlignment="1">
      <alignment horizontal="right" vertical="center"/>
    </xf>
    <xf numFmtId="165" fontId="16" fillId="26" borderId="0" xfId="70" applyNumberFormat="1" applyFont="1" applyFill="1" applyBorder="1" applyAlignment="1">
      <alignment horizontal="right" vertical="center"/>
    </xf>
    <xf numFmtId="165" fontId="7" fillId="25" borderId="0" xfId="70" applyNumberFormat="1" applyFont="1" applyFill="1" applyBorder="1" applyAlignment="1">
      <alignment horizontal="right" vertical="center"/>
    </xf>
    <xf numFmtId="0" fontId="74" fillId="25" borderId="0" xfId="70" applyFont="1" applyFill="1" applyBorder="1" applyAlignment="1">
      <alignment horizontal="center" vertical="center"/>
    </xf>
    <xf numFmtId="165" fontId="77" fillId="25" borderId="0" xfId="70" applyNumberFormat="1" applyFont="1" applyFill="1" applyBorder="1" applyAlignment="1">
      <alignment horizontal="center" vertical="center"/>
    </xf>
    <xf numFmtId="165" fontId="74" fillId="26" borderId="0" xfId="70" applyNumberFormat="1" applyFont="1" applyFill="1" applyBorder="1" applyAlignment="1">
      <alignment horizontal="right" vertical="center" wrapText="1"/>
    </xf>
    <xf numFmtId="0" fontId="78" fillId="25" borderId="0" xfId="70" applyFont="1" applyFill="1" applyAlignment="1">
      <alignment vertical="center"/>
    </xf>
    <xf numFmtId="0" fontId="78" fillId="25" borderId="20" xfId="70" applyFont="1" applyFill="1" applyBorder="1" applyAlignment="1">
      <alignment vertical="center"/>
    </xf>
    <xf numFmtId="0" fontId="78" fillId="0" borderId="0" xfId="70" applyFont="1" applyFill="1" applyBorder="1" applyAlignment="1">
      <alignment vertical="center"/>
    </xf>
    <xf numFmtId="165" fontId="74" fillId="26" borderId="0" xfId="70" applyNumberFormat="1" applyFont="1" applyFill="1" applyBorder="1" applyAlignment="1">
      <alignment horizontal="right" vertical="center"/>
    </xf>
    <xf numFmtId="0" fontId="78" fillId="0" borderId="0" xfId="70" applyFont="1" applyAlignment="1">
      <alignment vertical="center"/>
    </xf>
    <xf numFmtId="0" fontId="78" fillId="0" borderId="0" xfId="70" applyFont="1" applyFill="1" applyAlignment="1">
      <alignment vertical="center"/>
    </xf>
    <xf numFmtId="49" fontId="16" fillId="25" borderId="0" xfId="70" applyNumberFormat="1" applyFont="1" applyFill="1" applyBorder="1" applyAlignment="1">
      <alignment horizontal="left" indent="1"/>
    </xf>
    <xf numFmtId="165" fontId="7" fillId="25" borderId="0" xfId="70" applyNumberFormat="1" applyFont="1" applyFill="1" applyBorder="1" applyAlignment="1">
      <alignment horizontal="center" vertical="center"/>
    </xf>
    <xf numFmtId="49" fontId="77" fillId="25" borderId="0" xfId="70" applyNumberFormat="1" applyFont="1" applyFill="1" applyBorder="1" applyAlignment="1">
      <alignment horizontal="left" indent="1"/>
    </xf>
    <xf numFmtId="0" fontId="74" fillId="0" borderId="0" xfId="70" applyFont="1"/>
    <xf numFmtId="0" fontId="28" fillId="25" borderId="0" xfId="70" applyFont="1" applyFill="1"/>
    <xf numFmtId="0" fontId="28" fillId="25" borderId="20" xfId="70" applyFont="1" applyFill="1" applyBorder="1"/>
    <xf numFmtId="49" fontId="15" fillId="25" borderId="0" xfId="70" applyNumberFormat="1" applyFont="1" applyFill="1" applyBorder="1" applyAlignment="1">
      <alignment horizontal="left" indent="1"/>
    </xf>
    <xf numFmtId="0" fontId="28" fillId="0" borderId="0" xfId="70" applyFont="1"/>
    <xf numFmtId="0" fontId="28" fillId="0" borderId="0" xfId="70" applyFont="1" applyFill="1"/>
    <xf numFmtId="0" fontId="74" fillId="25" borderId="0" xfId="70" applyFont="1" applyFill="1"/>
    <xf numFmtId="0" fontId="74" fillId="25" borderId="20" xfId="70" applyFont="1" applyFill="1" applyBorder="1"/>
    <xf numFmtId="49" fontId="74" fillId="25" borderId="0" xfId="70" applyNumberFormat="1" applyFont="1" applyFill="1" applyBorder="1" applyAlignment="1">
      <alignment horizontal="left" indent="1"/>
    </xf>
    <xf numFmtId="0" fontId="74" fillId="0" borderId="0" xfId="70" applyFont="1" applyFill="1"/>
    <xf numFmtId="0" fontId="60" fillId="25" borderId="20" xfId="70" applyFont="1" applyFill="1" applyBorder="1"/>
    <xf numFmtId="0" fontId="59" fillId="25" borderId="0" xfId="70" applyFont="1" applyFill="1" applyBorder="1" applyAlignment="1">
      <alignment horizontal="left"/>
    </xf>
    <xf numFmtId="0" fontId="59" fillId="25" borderId="0" xfId="70" applyFont="1" applyFill="1" applyBorder="1" applyAlignment="1">
      <alignment horizontal="justify" vertical="center"/>
    </xf>
    <xf numFmtId="165" fontId="59" fillId="25" borderId="0" xfId="70" applyNumberFormat="1" applyFont="1" applyFill="1" applyBorder="1" applyAlignment="1">
      <alignment horizontal="center" vertical="center"/>
    </xf>
    <xf numFmtId="165" fontId="59" fillId="25" borderId="0" xfId="70" applyNumberFormat="1" applyFont="1" applyFill="1" applyBorder="1" applyAlignment="1">
      <alignment horizontal="right" vertical="center" wrapText="1"/>
    </xf>
    <xf numFmtId="0" fontId="18" fillId="30" borderId="20" xfId="70" applyFont="1" applyFill="1" applyBorder="1" applyAlignment="1">
      <alignment horizontal="center" vertical="center"/>
    </xf>
    <xf numFmtId="49" fontId="7" fillId="25" borderId="0" xfId="70" applyNumberFormat="1" applyFont="1" applyFill="1" applyBorder="1" applyAlignment="1">
      <alignment horizontal="center"/>
    </xf>
    <xf numFmtId="49" fontId="16" fillId="25" borderId="0" xfId="70" applyNumberFormat="1" applyFont="1" applyFill="1" applyBorder="1" applyAlignment="1">
      <alignment horizontal="center"/>
    </xf>
    <xf numFmtId="0" fontId="16" fillId="25" borderId="0" xfId="70" applyNumberFormat="1" applyFont="1" applyFill="1" applyBorder="1" applyAlignment="1">
      <alignment horizontal="center"/>
    </xf>
    <xf numFmtId="3" fontId="6" fillId="0" borderId="0" xfId="70" applyNumberFormat="1" applyAlignment="1">
      <alignment horizontal="center"/>
    </xf>
    <xf numFmtId="0" fontId="74" fillId="25" borderId="0" xfId="70" applyFont="1" applyFill="1" applyBorder="1" applyAlignment="1">
      <alignment horizontal="left"/>
    </xf>
    <xf numFmtId="0" fontId="34" fillId="25" borderId="0" xfId="70" applyFont="1" applyFill="1" applyAlignment="1">
      <alignment vertical="center"/>
    </xf>
    <xf numFmtId="0" fontId="34" fillId="25" borderId="20" xfId="70" applyFont="1" applyFill="1" applyBorder="1" applyAlignment="1">
      <alignment vertical="center"/>
    </xf>
    <xf numFmtId="0" fontId="74" fillId="25" borderId="0" xfId="70" applyFont="1" applyFill="1" applyBorder="1" applyAlignment="1">
      <alignment horizontal="left" vertical="center"/>
    </xf>
    <xf numFmtId="0" fontId="83" fillId="25" borderId="0" xfId="70" applyFont="1" applyFill="1" applyBorder="1" applyAlignment="1">
      <alignment horizontal="left" vertical="center"/>
    </xf>
    <xf numFmtId="0" fontId="34" fillId="0" borderId="0" xfId="70" applyFont="1" applyAlignment="1">
      <alignment vertical="center"/>
    </xf>
    <xf numFmtId="0" fontId="34" fillId="26" borderId="0" xfId="70" applyFont="1" applyFill="1" applyBorder="1" applyAlignment="1">
      <alignment vertical="center"/>
    </xf>
    <xf numFmtId="0" fontId="36" fillId="26" borderId="0" xfId="70" applyFont="1" applyFill="1" applyBorder="1" applyAlignment="1">
      <alignment vertical="center"/>
    </xf>
    <xf numFmtId="0" fontId="34" fillId="0" borderId="0" xfId="70" applyFont="1" applyBorder="1" applyAlignment="1">
      <alignment vertical="center"/>
    </xf>
    <xf numFmtId="164" fontId="6" fillId="26" borderId="0" xfId="70" applyNumberFormat="1" applyFill="1" applyBorder="1"/>
    <xf numFmtId="0" fontId="17" fillId="25" borderId="0" xfId="70" applyFont="1" applyFill="1" applyBorder="1" applyAlignment="1">
      <alignment vertical="center"/>
    </xf>
    <xf numFmtId="0" fontId="8" fillId="25" borderId="0" xfId="70" applyFont="1" applyFill="1" applyBorder="1" applyAlignment="1">
      <alignment vertical="center"/>
    </xf>
    <xf numFmtId="0" fontId="34" fillId="25" borderId="20" xfId="70" applyFont="1" applyFill="1" applyBorder="1"/>
    <xf numFmtId="0" fontId="36" fillId="25" borderId="0" xfId="70" applyFont="1" applyFill="1" applyBorder="1"/>
    <xf numFmtId="3" fontId="16" fillId="25" borderId="0" xfId="70" applyNumberFormat="1" applyFont="1" applyFill="1" applyBorder="1"/>
    <xf numFmtId="0" fontId="13" fillId="25" borderId="0" xfId="70" applyFont="1" applyFill="1" applyAlignment="1"/>
    <xf numFmtId="0" fontId="13" fillId="25" borderId="20" xfId="70" applyFont="1" applyFill="1" applyBorder="1" applyAlignment="1"/>
    <xf numFmtId="0" fontId="13" fillId="0" borderId="0" xfId="70" applyFont="1" applyAlignment="1"/>
    <xf numFmtId="3" fontId="7" fillId="25" borderId="0" xfId="70" applyNumberFormat="1" applyFont="1" applyFill="1" applyBorder="1"/>
    <xf numFmtId="0" fontId="6" fillId="0" borderId="20" xfId="70" applyBorder="1"/>
    <xf numFmtId="0" fontId="20" fillId="25" borderId="0" xfId="70" applyFont="1" applyFill="1" applyBorder="1" applyAlignment="1">
      <alignment vertical="center"/>
    </xf>
    <xf numFmtId="0" fontId="16" fillId="25" borderId="0" xfId="70" applyFont="1" applyFill="1" applyBorder="1" applyAlignment="1">
      <alignment horizontal="left" vertical="center"/>
    </xf>
    <xf numFmtId="0" fontId="18" fillId="38" borderId="20" xfId="70" applyFont="1" applyFill="1" applyBorder="1" applyAlignment="1">
      <alignment horizontal="center" vertical="center"/>
    </xf>
    <xf numFmtId="0" fontId="15" fillId="24" borderId="0" xfId="40" applyFont="1" applyFill="1" applyBorder="1" applyAlignment="1">
      <alignment horizontal="left" indent="2"/>
    </xf>
    <xf numFmtId="0" fontId="15" fillId="25" borderId="18" xfId="70" applyFont="1" applyFill="1" applyBorder="1" applyAlignment="1">
      <alignment horizontal="right"/>
    </xf>
    <xf numFmtId="0" fontId="33" fillId="24" borderId="0" xfId="40" applyFont="1" applyFill="1" applyBorder="1" applyAlignment="1">
      <alignment horizontal="left" vertical="top" wrapText="1"/>
    </xf>
    <xf numFmtId="3" fontId="83" fillId="26" borderId="0" xfId="70" applyNumberFormat="1" applyFont="1" applyFill="1" applyBorder="1" applyAlignment="1">
      <alignment horizontal="left"/>
    </xf>
    <xf numFmtId="49" fontId="16" fillId="25" borderId="0" xfId="70" applyNumberFormat="1" applyFont="1" applyFill="1" applyBorder="1" applyAlignment="1">
      <alignment horizontal="left"/>
    </xf>
    <xf numFmtId="3" fontId="6" fillId="0" borderId="0" xfId="70" applyNumberFormat="1" applyFill="1" applyAlignment="1">
      <alignment horizontal="center"/>
    </xf>
    <xf numFmtId="3" fontId="15" fillId="26" borderId="0" xfId="40" applyNumberFormat="1" applyFont="1" applyFill="1" applyBorder="1" applyAlignment="1">
      <alignment horizontal="right" wrapText="1"/>
    </xf>
    <xf numFmtId="3" fontId="13" fillId="26" borderId="10" xfId="70" applyNumberFormat="1" applyFont="1" applyFill="1" applyBorder="1" applyAlignment="1">
      <alignment horizontal="center"/>
    </xf>
    <xf numFmtId="3" fontId="6" fillId="26" borderId="0" xfId="70" applyNumberFormat="1" applyFill="1" applyBorder="1" applyAlignment="1">
      <alignment horizontal="center"/>
    </xf>
    <xf numFmtId="164" fontId="74" fillId="26" borderId="0" xfId="40" applyNumberFormat="1" applyFont="1" applyFill="1" applyBorder="1" applyAlignment="1">
      <alignment horizontal="right" indent="1"/>
    </xf>
    <xf numFmtId="0" fontId="75" fillId="26" borderId="0" xfId="70" applyFont="1" applyFill="1"/>
    <xf numFmtId="165" fontId="75" fillId="26" borderId="0" xfId="70" applyNumberFormat="1" applyFont="1" applyFill="1" applyBorder="1" applyAlignment="1">
      <alignment horizontal="center" vertical="center"/>
    </xf>
    <xf numFmtId="165" fontId="6" fillId="26" borderId="0" xfId="70" applyNumberFormat="1" applyFont="1" applyFill="1" applyBorder="1" applyAlignment="1">
      <alignment horizontal="center" vertical="center"/>
    </xf>
    <xf numFmtId="0" fontId="78" fillId="26" borderId="0" xfId="70" applyFont="1" applyFill="1" applyAlignment="1">
      <alignment vertical="center"/>
    </xf>
    <xf numFmtId="165" fontId="28" fillId="26" borderId="0" xfId="70" applyNumberFormat="1" applyFont="1" applyFill="1" applyBorder="1" applyAlignment="1">
      <alignment horizontal="center" vertical="center"/>
    </xf>
    <xf numFmtId="165" fontId="74" fillId="26" borderId="0" xfId="70" applyNumberFormat="1" applyFont="1" applyFill="1" applyBorder="1" applyAlignment="1">
      <alignment horizontal="center" vertical="center"/>
    </xf>
    <xf numFmtId="0" fontId="16" fillId="26" borderId="0" xfId="70" applyNumberFormat="1" applyFont="1" applyFill="1" applyBorder="1" applyAlignment="1">
      <alignment horizontal="right"/>
    </xf>
    <xf numFmtId="164" fontId="6" fillId="0" borderId="0" xfId="70" applyNumberFormat="1"/>
    <xf numFmtId="0" fontId="15" fillId="25" borderId="59" xfId="62" applyFont="1" applyFill="1" applyBorder="1" applyAlignment="1">
      <alignment horizontal="center"/>
    </xf>
    <xf numFmtId="0" fontId="16" fillId="25" borderId="0" xfId="0" applyFont="1" applyFill="1" applyBorder="1" applyAlignment="1">
      <alignment horizontal="left"/>
    </xf>
    <xf numFmtId="0" fontId="20" fillId="25" borderId="0" xfId="0" applyFont="1" applyFill="1" applyBorder="1" applyAlignment="1">
      <alignment horizontal="right"/>
    </xf>
    <xf numFmtId="0" fontId="15" fillId="25" borderId="11" xfId="0" applyFont="1" applyFill="1" applyBorder="1" applyAlignment="1">
      <alignment horizontal="center"/>
    </xf>
    <xf numFmtId="0" fontId="9" fillId="25" borderId="0" xfId="0" applyFont="1" applyFill="1" applyBorder="1"/>
    <xf numFmtId="0" fontId="14" fillId="25" borderId="0" xfId="0" applyFont="1" applyFill="1" applyBorder="1"/>
    <xf numFmtId="0" fontId="28" fillId="26" borderId="0" xfId="62" applyFont="1" applyFill="1" applyBorder="1"/>
    <xf numFmtId="3" fontId="16" fillId="26" borderId="0" xfId="62" applyNumberFormat="1" applyFont="1" applyFill="1" applyBorder="1" applyAlignment="1">
      <alignment horizontal="right" indent="2"/>
    </xf>
    <xf numFmtId="0" fontId="60" fillId="26" borderId="0" xfId="62" applyFont="1" applyFill="1" applyBorder="1" applyAlignment="1"/>
    <xf numFmtId="0" fontId="17" fillId="26" borderId="0" xfId="62" applyFont="1" applyFill="1" applyBorder="1"/>
    <xf numFmtId="0" fontId="16" fillId="26" borderId="0" xfId="0" applyFont="1" applyFill="1" applyBorder="1" applyAlignment="1">
      <alignment horizontal="left"/>
    </xf>
    <xf numFmtId="0" fontId="20" fillId="26" borderId="0" xfId="70" applyFont="1" applyFill="1" applyBorder="1" applyAlignment="1">
      <alignment horizontal="left"/>
    </xf>
    <xf numFmtId="0" fontId="74" fillId="25" borderId="0" xfId="70" applyFont="1" applyFill="1" applyBorder="1" applyAlignment="1"/>
    <xf numFmtId="167" fontId="34" fillId="0" borderId="0" xfId="70" applyNumberFormat="1" applyFont="1" applyBorder="1" applyAlignment="1">
      <alignment vertical="center"/>
    </xf>
    <xf numFmtId="0" fontId="74" fillId="25" borderId="20" xfId="70" applyFont="1" applyFill="1" applyBorder="1" applyAlignment="1">
      <alignment horizontal="left" indent="1"/>
    </xf>
    <xf numFmtId="0" fontId="6" fillId="44" borderId="0" xfId="70" applyFill="1" applyBorder="1"/>
    <xf numFmtId="0" fontId="16" fillId="44" borderId="0" xfId="70" applyFont="1" applyFill="1" applyBorder="1"/>
    <xf numFmtId="164" fontId="16" fillId="45" borderId="0" xfId="40" applyNumberFormat="1" applyFont="1" applyFill="1" applyBorder="1" applyAlignment="1">
      <alignment horizontal="center" wrapText="1"/>
    </xf>
    <xf numFmtId="0" fontId="9" fillId="44" borderId="0" xfId="70" applyFont="1" applyFill="1" applyBorder="1"/>
    <xf numFmtId="0" fontId="6" fillId="35" borderId="0" xfId="70" applyFill="1" applyBorder="1"/>
    <xf numFmtId="164" fontId="6" fillId="35" borderId="0" xfId="70" applyNumberFormat="1" applyFill="1" applyBorder="1"/>
    <xf numFmtId="0" fontId="20" fillId="35" borderId="0" xfId="70" applyFont="1" applyFill="1" applyBorder="1" applyAlignment="1">
      <alignment horizontal="right"/>
    </xf>
    <xf numFmtId="0" fontId="9"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6" fillId="0" borderId="0" xfId="70" applyFill="1" applyAlignment="1">
      <alignment vertical="center"/>
    </xf>
    <xf numFmtId="0" fontId="6" fillId="0" borderId="20" xfId="70" applyFill="1" applyBorder="1" applyAlignment="1">
      <alignment vertical="center"/>
    </xf>
    <xf numFmtId="0" fontId="6" fillId="0" borderId="0" xfId="70" applyFill="1" applyBorder="1" applyAlignment="1">
      <alignment vertical="center"/>
    </xf>
    <xf numFmtId="0" fontId="107" fillId="0" borderId="0" xfId="70" applyFont="1" applyFill="1" applyBorder="1" applyAlignment="1">
      <alignment vertical="center"/>
    </xf>
    <xf numFmtId="0" fontId="6" fillId="26" borderId="0" xfId="70" applyFill="1" applyAlignment="1">
      <alignment vertical="center"/>
    </xf>
    <xf numFmtId="0" fontId="15" fillId="26" borderId="11" xfId="62" applyFont="1" applyFill="1" applyBorder="1" applyAlignment="1">
      <alignment horizontal="center" vertical="center"/>
    </xf>
    <xf numFmtId="0" fontId="34"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4" fillId="26" borderId="0" xfId="59" applyNumberFormat="1" applyFont="1" applyFill="1" applyBorder="1" applyAlignment="1">
      <alignment horizontal="right"/>
    </xf>
    <xf numFmtId="167" fontId="16" fillId="26" borderId="0" xfId="59" applyNumberFormat="1" applyFont="1" applyFill="1" applyBorder="1" applyAlignment="1">
      <alignment horizontal="right"/>
    </xf>
    <xf numFmtId="167" fontId="16" fillId="26" borderId="0" xfId="59" applyNumberFormat="1" applyFont="1" applyFill="1" applyBorder="1" applyAlignment="1">
      <alignment horizontal="right" indent="1"/>
    </xf>
    <xf numFmtId="2" fontId="0" fillId="0" borderId="0" xfId="51" applyNumberFormat="1" applyFont="1"/>
    <xf numFmtId="0" fontId="15" fillId="25" borderId="11" xfId="70" applyFont="1" applyFill="1" applyBorder="1" applyAlignment="1">
      <alignment horizontal="center"/>
    </xf>
    <xf numFmtId="2" fontId="13" fillId="26" borderId="0" xfId="62" applyNumberFormat="1" applyFont="1" applyFill="1" applyBorder="1" applyAlignment="1">
      <alignment horizontal="left" indent="1"/>
    </xf>
    <xf numFmtId="0" fontId="20" fillId="25" borderId="0" xfId="70" applyFont="1" applyFill="1" applyBorder="1" applyAlignment="1">
      <alignment horizontal="right"/>
    </xf>
    <xf numFmtId="0" fontId="6" fillId="25" borderId="20" xfId="70" applyFill="1" applyBorder="1" applyAlignment="1"/>
    <xf numFmtId="0" fontId="16" fillId="24" borderId="0" xfId="61" applyFont="1" applyFill="1" applyBorder="1" applyAlignment="1">
      <alignment horizontal="left"/>
    </xf>
    <xf numFmtId="0" fontId="98" fillId="27" borderId="0" xfId="61" applyFont="1" applyFill="1" applyBorder="1" applyAlignment="1">
      <alignment horizontal="left"/>
    </xf>
    <xf numFmtId="0" fontId="16" fillId="24" borderId="0" xfId="61" applyFont="1" applyFill="1" applyBorder="1" applyAlignment="1"/>
    <xf numFmtId="0" fontId="15" fillId="24" borderId="0" xfId="40" applyFont="1" applyFill="1" applyBorder="1" applyAlignment="1" applyProtection="1">
      <alignment horizontal="left" indent="1"/>
    </xf>
    <xf numFmtId="0" fontId="20" fillId="24" borderId="0" xfId="40" applyFont="1" applyFill="1" applyBorder="1" applyAlignment="1" applyProtection="1">
      <alignment horizontal="left" indent="1"/>
    </xf>
    <xf numFmtId="168" fontId="16" fillId="24" borderId="0" xfId="40" applyNumberFormat="1" applyFont="1" applyFill="1" applyBorder="1" applyAlignment="1" applyProtection="1">
      <alignment horizontal="right" wrapText="1"/>
    </xf>
    <xf numFmtId="0" fontId="15" fillId="24" borderId="0" xfId="40" applyFont="1" applyFill="1" applyBorder="1" applyProtection="1"/>
    <xf numFmtId="0" fontId="16" fillId="24" borderId="0" xfId="40" applyFont="1" applyFill="1" applyBorder="1" applyProtection="1"/>
    <xf numFmtId="0" fontId="74" fillId="24" borderId="0" xfId="40" applyFont="1" applyFill="1" applyBorder="1" applyProtection="1"/>
    <xf numFmtId="0" fontId="15" fillId="24" borderId="0" xfId="40" applyFont="1" applyFill="1" applyBorder="1" applyAlignment="1" applyProtection="1">
      <alignment horizontal="left"/>
    </xf>
    <xf numFmtId="165" fontId="75" fillId="0" borderId="0" xfId="70" applyNumberFormat="1" applyFont="1"/>
    <xf numFmtId="0" fontId="74" fillId="44" borderId="0" xfId="70" applyFont="1" applyFill="1" applyBorder="1" applyAlignment="1">
      <alignment horizontal="right"/>
    </xf>
    <xf numFmtId="167" fontId="74" fillId="25" borderId="0" xfId="59" applyNumberFormat="1" applyFont="1" applyFill="1" applyBorder="1" applyAlignment="1">
      <alignment horizontal="right" indent="1"/>
    </xf>
    <xf numFmtId="170" fontId="15" fillId="25" borderId="11" xfId="70" applyNumberFormat="1" applyFont="1" applyFill="1" applyBorder="1" applyAlignment="1">
      <alignment horizontal="center"/>
    </xf>
    <xf numFmtId="171" fontId="20" fillId="26" borderId="0" xfId="40" applyNumberFormat="1" applyFont="1" applyFill="1" applyBorder="1" applyAlignment="1">
      <alignment horizontal="right" wrapText="1"/>
    </xf>
    <xf numFmtId="171" fontId="20" fillId="25" borderId="0" xfId="40" applyNumberFormat="1" applyFont="1" applyFill="1" applyBorder="1" applyAlignment="1">
      <alignment horizontal="right" wrapText="1"/>
    </xf>
    <xf numFmtId="0" fontId="15" fillId="25" borderId="11" xfId="70" applyFont="1" applyFill="1" applyBorder="1" applyAlignment="1" applyProtection="1">
      <alignment horizontal="center"/>
    </xf>
    <xf numFmtId="0" fontId="15" fillId="25" borderId="12" xfId="70" applyFont="1" applyFill="1" applyBorder="1" applyAlignment="1" applyProtection="1">
      <alignment horizontal="center"/>
    </xf>
    <xf numFmtId="165" fontId="16" fillId="27" borderId="0" xfId="40" applyNumberFormat="1" applyFont="1" applyFill="1" applyBorder="1" applyAlignment="1">
      <alignment horizontal="right" wrapText="1" indent="1"/>
    </xf>
    <xf numFmtId="0" fontId="51" fillId="25" borderId="0" xfId="70" applyFont="1" applyFill="1" applyAlignment="1"/>
    <xf numFmtId="0" fontId="51" fillId="0" borderId="0" xfId="70" applyFont="1" applyBorder="1" applyAlignment="1"/>
    <xf numFmtId="0" fontId="9" fillId="25" borderId="0" xfId="70" applyFont="1" applyFill="1" applyBorder="1" applyAlignment="1"/>
    <xf numFmtId="0" fontId="51" fillId="0" borderId="0" xfId="70" applyFont="1" applyAlignment="1"/>
    <xf numFmtId="167" fontId="7"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4" fillId="0" borderId="0" xfId="70" applyNumberFormat="1" applyFont="1" applyBorder="1" applyAlignment="1">
      <alignment vertical="center"/>
    </xf>
    <xf numFmtId="165" fontId="34" fillId="0" borderId="0" xfId="70" applyNumberFormat="1" applyFont="1" applyBorder="1" applyAlignment="1">
      <alignment vertical="center"/>
    </xf>
    <xf numFmtId="0" fontId="16" fillId="0" borderId="0" xfId="0" applyFont="1" applyAlignment="1">
      <alignment readingOrder="2"/>
    </xf>
    <xf numFmtId="0" fontId="16" fillId="24" borderId="0" xfId="40" applyFont="1" applyFill="1" applyBorder="1"/>
    <xf numFmtId="0" fontId="16" fillId="36" borderId="0" xfId="62" applyFont="1" applyFill="1" applyAlignment="1">
      <alignment vertical="center" wrapText="1"/>
    </xf>
    <xf numFmtId="0" fontId="94" fillId="38" borderId="0" xfId="62" applyFont="1" applyFill="1" applyBorder="1" applyAlignment="1">
      <alignment vertical="center"/>
    </xf>
    <xf numFmtId="0" fontId="7" fillId="36" borderId="0" xfId="62" applyFont="1" applyFill="1" applyAlignment="1">
      <alignment horizontal="left" vertical="center"/>
    </xf>
    <xf numFmtId="0" fontId="14" fillId="36" borderId="0" xfId="62" applyFont="1" applyFill="1" applyBorder="1" applyAlignment="1">
      <alignment horizontal="right" vertical="top" wrapText="1"/>
    </xf>
    <xf numFmtId="0" fontId="13" fillId="32" borderId="0" xfId="62" applyFont="1" applyFill="1" applyBorder="1" applyAlignment="1">
      <alignment horizontal="right"/>
    </xf>
    <xf numFmtId="0" fontId="14" fillId="36" borderId="38" xfId="62" applyFont="1" applyFill="1" applyBorder="1" applyAlignment="1">
      <alignment horizontal="right" vertical="top" wrapText="1"/>
    </xf>
    <xf numFmtId="0" fontId="15" fillId="36" borderId="0" xfId="62" applyFont="1" applyFill="1" applyBorder="1" applyAlignment="1">
      <alignment horizontal="right" vertical="center"/>
    </xf>
    <xf numFmtId="0" fontId="16" fillId="36" borderId="0" xfId="62" applyFont="1" applyFill="1" applyBorder="1" applyAlignment="1">
      <alignment horizontal="right" vertical="center" wrapText="1"/>
    </xf>
    <xf numFmtId="0" fontId="15" fillId="36" borderId="0" xfId="62" applyFont="1" applyFill="1" applyBorder="1" applyAlignment="1">
      <alignment horizontal="right" vertical="center" wrapText="1"/>
    </xf>
    <xf numFmtId="0" fontId="16" fillId="36" borderId="0" xfId="62" applyFont="1" applyFill="1" applyBorder="1" applyAlignment="1">
      <alignment horizontal="right" vertical="top" wrapText="1"/>
    </xf>
    <xf numFmtId="0" fontId="16" fillId="36" borderId="0" xfId="62" applyFont="1" applyFill="1" applyBorder="1" applyAlignment="1">
      <alignment horizontal="right" vertical="center"/>
    </xf>
    <xf numFmtId="0" fontId="16" fillId="36" borderId="0" xfId="62" applyFont="1" applyFill="1" applyBorder="1" applyAlignment="1">
      <alignment horizontal="right"/>
    </xf>
    <xf numFmtId="0" fontId="16" fillId="36" borderId="0" xfId="62" applyFont="1" applyFill="1" applyBorder="1" applyAlignment="1">
      <alignment horizontal="right" wrapText="1"/>
    </xf>
    <xf numFmtId="0" fontId="16" fillId="36" borderId="38" xfId="62" applyFont="1" applyFill="1" applyBorder="1" applyAlignment="1">
      <alignment horizontal="right"/>
    </xf>
    <xf numFmtId="0" fontId="6" fillId="36" borderId="0" xfId="62" applyFill="1" applyBorder="1" applyAlignment="1">
      <alignment horizontal="right" vertical="center"/>
    </xf>
    <xf numFmtId="0" fontId="6" fillId="36" borderId="0" xfId="62" applyFill="1" applyBorder="1" applyAlignment="1">
      <alignment horizontal="right"/>
    </xf>
    <xf numFmtId="0" fontId="15" fillId="0" borderId="11" xfId="0" applyFont="1" applyFill="1" applyBorder="1" applyAlignment="1">
      <alignment horizontal="center"/>
    </xf>
    <xf numFmtId="164" fontId="6" fillId="0" borderId="0" xfId="70" applyNumberFormat="1" applyFill="1"/>
    <xf numFmtId="165" fontId="6" fillId="0" borderId="0" xfId="70" applyNumberFormat="1" applyFill="1" applyAlignment="1">
      <alignment vertical="center"/>
    </xf>
    <xf numFmtId="0" fontId="60" fillId="0" borderId="0" xfId="70" applyFont="1" applyFill="1"/>
    <xf numFmtId="166" fontId="6" fillId="0" borderId="0" xfId="70" applyNumberFormat="1" applyFill="1"/>
    <xf numFmtId="0" fontId="20" fillId="24" borderId="19" xfId="61" applyFont="1" applyFill="1" applyBorder="1" applyAlignment="1">
      <alignment horizontal="left" wrapText="1"/>
    </xf>
    <xf numFmtId="0" fontId="15" fillId="26" borderId="12" xfId="70" applyFont="1" applyFill="1" applyBorder="1" applyAlignment="1">
      <alignment horizontal="center"/>
    </xf>
    <xf numFmtId="0" fontId="15" fillId="25" borderId="12" xfId="51" applyFont="1" applyFill="1" applyBorder="1" applyAlignment="1">
      <alignment horizontal="center" vertical="center"/>
    </xf>
    <xf numFmtId="0" fontId="6" fillId="26" borderId="0" xfId="52" applyFill="1" applyBorder="1"/>
    <xf numFmtId="0" fontId="15" fillId="25" borderId="0" xfId="52" applyFont="1" applyFill="1" applyBorder="1" applyAlignment="1">
      <alignment horizontal="left"/>
    </xf>
    <xf numFmtId="0" fontId="99" fillId="25" borderId="0" xfId="52" applyFont="1" applyFill="1" applyBorder="1" applyAlignment="1">
      <alignment horizontal="left"/>
    </xf>
    <xf numFmtId="0" fontId="15" fillId="25" borderId="0" xfId="51" applyFont="1" applyFill="1" applyBorder="1" applyAlignment="1">
      <alignment horizontal="right"/>
    </xf>
    <xf numFmtId="0" fontId="0" fillId="26" borderId="22" xfId="51" applyFont="1" applyFill="1" applyBorder="1"/>
    <xf numFmtId="0" fontId="13" fillId="25" borderId="22" xfId="51" applyFont="1" applyFill="1" applyBorder="1" applyAlignment="1">
      <alignment horizontal="left"/>
    </xf>
    <xf numFmtId="0" fontId="45" fillId="25" borderId="22" xfId="51" applyFont="1" applyFill="1" applyBorder="1" applyAlignment="1">
      <alignment horizontal="left"/>
    </xf>
    <xf numFmtId="0" fontId="0" fillId="0" borderId="22" xfId="51" applyFont="1" applyBorder="1"/>
    <xf numFmtId="0" fontId="20" fillId="0" borderId="0" xfId="51" applyFont="1" applyBorder="1" applyAlignment="1">
      <alignment vertical="top"/>
    </xf>
    <xf numFmtId="0" fontId="9" fillId="25" borderId="0" xfId="51" applyFont="1" applyFill="1" applyBorder="1"/>
    <xf numFmtId="0" fontId="15" fillId="25" borderId="11" xfId="51" applyFont="1" applyFill="1" applyBorder="1" applyAlignment="1">
      <alignment horizontal="center" vertical="center"/>
    </xf>
    <xf numFmtId="0" fontId="15" fillId="25" borderId="0" xfId="51" applyFont="1" applyFill="1" applyBorder="1" applyAlignment="1">
      <alignment horizontal="center" vertical="center"/>
    </xf>
    <xf numFmtId="49" fontId="15" fillId="25" borderId="0" xfId="51" applyNumberFormat="1" applyFont="1" applyFill="1" applyBorder="1" applyAlignment="1">
      <alignment horizontal="center" vertical="center" wrapText="1"/>
    </xf>
    <xf numFmtId="0" fontId="13" fillId="26" borderId="0" xfId="51" applyFont="1" applyFill="1" applyBorder="1" applyAlignment="1">
      <alignment horizontal="center"/>
    </xf>
    <xf numFmtId="0" fontId="20" fillId="25" borderId="0" xfId="51" applyFont="1" applyFill="1" applyBorder="1" applyAlignment="1">
      <alignment horizontal="center"/>
    </xf>
    <xf numFmtId="1" fontId="20" fillId="25" borderId="10" xfId="51" applyNumberFormat="1" applyFont="1" applyFill="1" applyBorder="1" applyAlignment="1">
      <alignment horizontal="center"/>
    </xf>
    <xf numFmtId="3" fontId="20" fillId="24" borderId="0" xfId="61" applyNumberFormat="1" applyFont="1" applyFill="1" applyBorder="1" applyAlignment="1">
      <alignment horizontal="center" wrapText="1"/>
    </xf>
    <xf numFmtId="0" fontId="13" fillId="25" borderId="19" xfId="51" applyFont="1" applyFill="1" applyBorder="1" applyAlignment="1">
      <alignment horizontal="center"/>
    </xf>
    <xf numFmtId="0" fontId="13" fillId="25" borderId="0" xfId="51" applyFont="1" applyFill="1" applyAlignment="1">
      <alignment horizontal="center"/>
    </xf>
    <xf numFmtId="0" fontId="13" fillId="0" borderId="0" xfId="51" applyFont="1" applyAlignment="1">
      <alignment horizontal="center"/>
    </xf>
    <xf numFmtId="165" fontId="16" fillId="27" borderId="0" xfId="61" applyNumberFormat="1" applyFont="1" applyFill="1" applyBorder="1" applyAlignment="1">
      <alignment horizontal="center" wrapText="1"/>
    </xf>
    <xf numFmtId="165" fontId="15" fillId="27" borderId="0" xfId="61" applyNumberFormat="1" applyFont="1" applyFill="1" applyBorder="1" applyAlignment="1">
      <alignment horizontal="center" wrapText="1"/>
    </xf>
    <xf numFmtId="0" fontId="15" fillId="40" borderId="0" xfId="61" applyFont="1" applyFill="1" applyBorder="1" applyAlignment="1">
      <alignment horizontal="left"/>
    </xf>
    <xf numFmtId="167" fontId="12" fillId="35" borderId="0" xfId="70" applyNumberFormat="1" applyFont="1" applyFill="1" applyBorder="1" applyAlignment="1">
      <alignment horizontal="right" indent="3"/>
    </xf>
    <xf numFmtId="4" fontId="15"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60" fillId="0" borderId="0" xfId="70" applyNumberFormat="1" applyFont="1" applyFill="1"/>
    <xf numFmtId="0" fontId="15" fillId="25" borderId="52" xfId="70" applyFont="1" applyFill="1" applyBorder="1" applyAlignment="1">
      <alignment horizontal="center"/>
    </xf>
    <xf numFmtId="0" fontId="15" fillId="25" borderId="11" xfId="70" applyFont="1" applyFill="1" applyBorder="1" applyAlignment="1">
      <alignment horizontal="center"/>
    </xf>
    <xf numFmtId="0" fontId="45" fillId="0" borderId="0" xfId="70" applyFont="1" applyProtection="1">
      <protection locked="0"/>
    </xf>
    <xf numFmtId="0" fontId="12" fillId="24" borderId="0" xfId="66" applyFont="1" applyFill="1" applyBorder="1" applyAlignment="1">
      <alignment horizontal="left" vertical="center"/>
    </xf>
    <xf numFmtId="0" fontId="47" fillId="25" borderId="0" xfId="63" applyFont="1" applyFill="1" applyBorder="1" applyAlignment="1">
      <alignment horizontal="left" vertical="center" wrapText="1"/>
    </xf>
    <xf numFmtId="0" fontId="16" fillId="25" borderId="0" xfId="70" applyFont="1" applyFill="1" applyBorder="1" applyAlignment="1">
      <alignment vertical="center"/>
    </xf>
    <xf numFmtId="4" fontId="7" fillId="25" borderId="0" xfId="63" applyNumberFormat="1" applyFont="1" applyFill="1" applyBorder="1" applyAlignment="1">
      <alignment horizontal="left" vertical="center" wrapText="1"/>
    </xf>
    <xf numFmtId="0" fontId="7" fillId="26" borderId="0" xfId="70" applyFont="1" applyFill="1" applyBorder="1" applyAlignment="1">
      <alignment vertical="center" wrapText="1"/>
    </xf>
    <xf numFmtId="0" fontId="7" fillId="25" borderId="0" xfId="70" applyFont="1" applyFill="1" applyBorder="1" applyAlignment="1">
      <alignment vertical="center" wrapText="1"/>
    </xf>
    <xf numFmtId="0" fontId="45" fillId="25" borderId="0" xfId="70" applyFont="1" applyFill="1" applyAlignment="1">
      <alignment vertical="center"/>
    </xf>
    <xf numFmtId="0" fontId="45" fillId="25" borderId="20" xfId="70" applyFont="1" applyFill="1" applyBorder="1" applyAlignment="1">
      <alignment vertical="center"/>
    </xf>
    <xf numFmtId="0" fontId="12" fillId="25" borderId="0" xfId="63" applyFont="1" applyFill="1" applyBorder="1" applyAlignment="1">
      <alignment horizontal="left" vertical="center" wrapText="1"/>
    </xf>
    <xf numFmtId="0" fontId="45" fillId="0" borderId="0" xfId="70" applyFont="1" applyAlignment="1">
      <alignment vertical="center"/>
    </xf>
    <xf numFmtId="0" fontId="12" fillId="24" borderId="0" xfId="40" applyFont="1" applyFill="1" applyBorder="1" applyAlignment="1">
      <alignment horizontal="left" vertical="center"/>
    </xf>
    <xf numFmtId="0" fontId="7" fillId="25" borderId="0" xfId="70" applyFont="1" applyFill="1" applyAlignment="1">
      <alignment vertical="center"/>
    </xf>
    <xf numFmtId="0" fontId="7" fillId="25" borderId="20" xfId="70" applyFont="1" applyFill="1" applyBorder="1" applyAlignment="1">
      <alignment vertical="center"/>
    </xf>
    <xf numFmtId="0" fontId="7" fillId="25" borderId="0" xfId="70" applyFont="1" applyFill="1" applyBorder="1" applyAlignment="1">
      <alignment vertical="center"/>
    </xf>
    <xf numFmtId="0" fontId="7" fillId="0" borderId="0" xfId="70" applyFont="1" applyAlignment="1">
      <alignment vertical="center"/>
    </xf>
    <xf numFmtId="0" fontId="12" fillId="27" borderId="0" xfId="40" applyFont="1" applyFill="1" applyBorder="1" applyAlignment="1">
      <alignment vertical="center"/>
    </xf>
    <xf numFmtId="4" fontId="7" fillId="26" borderId="0" xfId="63" applyNumberFormat="1" applyFont="1" applyFill="1" applyBorder="1" applyAlignment="1">
      <alignment horizontal="left" vertical="center" wrapText="1"/>
    </xf>
    <xf numFmtId="0" fontId="12" fillId="27" borderId="0" xfId="66" applyFont="1" applyFill="1" applyBorder="1" applyAlignment="1">
      <alignment horizontal="left" vertical="center"/>
    </xf>
    <xf numFmtId="0" fontId="7" fillId="26" borderId="0" xfId="70" applyFont="1" applyFill="1" applyAlignment="1">
      <alignment vertical="center" wrapText="1"/>
    </xf>
    <xf numFmtId="0" fontId="7" fillId="26" borderId="0" xfId="63" applyFont="1" applyFill="1" applyBorder="1" applyAlignment="1">
      <alignment horizontal="left" vertical="center" wrapText="1"/>
    </xf>
    <xf numFmtId="0" fontId="7" fillId="26" borderId="0" xfId="70" quotePrefix="1" applyFont="1" applyFill="1" applyBorder="1" applyAlignment="1">
      <alignment vertical="center" wrapText="1"/>
    </xf>
    <xf numFmtId="0" fontId="7" fillId="25" borderId="0" xfId="70" quotePrefix="1" applyFont="1" applyFill="1" applyBorder="1" applyAlignment="1">
      <alignment vertical="center" wrapText="1"/>
    </xf>
    <xf numFmtId="0" fontId="16" fillId="40" borderId="0" xfId="61" applyFont="1" applyFill="1" applyBorder="1" applyAlignment="1">
      <alignment horizontal="left" indent="1"/>
    </xf>
    <xf numFmtId="3" fontId="20" fillId="40" borderId="0" xfId="61" applyNumberFormat="1" applyFont="1" applyFill="1" applyBorder="1" applyAlignment="1">
      <alignment horizontal="center" wrapText="1"/>
    </xf>
    <xf numFmtId="0" fontId="16" fillId="40" borderId="0" xfId="61" applyFont="1" applyFill="1" applyBorder="1" applyAlignment="1"/>
    <xf numFmtId="167" fontId="45" fillId="0" borderId="0" xfId="51" applyNumberFormat="1" applyFont="1" applyAlignment="1">
      <alignment horizontal="right"/>
    </xf>
    <xf numFmtId="1" fontId="49" fillId="0" borderId="0" xfId="70" applyNumberFormat="1" applyFont="1"/>
    <xf numFmtId="0" fontId="45" fillId="25" borderId="0" xfId="70" applyFont="1" applyFill="1" applyProtection="1">
      <protection locked="0"/>
    </xf>
    <xf numFmtId="0" fontId="15" fillId="26" borderId="62" xfId="70" applyFont="1" applyFill="1" applyBorder="1" applyAlignment="1"/>
    <xf numFmtId="0" fontId="6" fillId="26" borderId="0" xfId="62" applyFill="1"/>
    <xf numFmtId="0" fontId="49" fillId="26" borderId="0" xfId="62" applyFont="1" applyFill="1"/>
    <xf numFmtId="0" fontId="45" fillId="25" borderId="19" xfId="70" applyFont="1" applyFill="1" applyBorder="1" applyProtection="1">
      <protection locked="0"/>
    </xf>
    <xf numFmtId="0" fontId="45" fillId="25" borderId="0" xfId="70" applyFont="1" applyFill="1" applyBorder="1" applyProtection="1">
      <protection locked="0"/>
    </xf>
    <xf numFmtId="0" fontId="20" fillId="24" borderId="0" xfId="40" applyFont="1" applyFill="1" applyBorder="1" applyProtection="1">
      <protection locked="0"/>
    </xf>
    <xf numFmtId="0" fontId="16" fillId="24" borderId="0" xfId="40" applyFont="1" applyFill="1" applyBorder="1" applyProtection="1">
      <protection locked="0"/>
    </xf>
    <xf numFmtId="167" fontId="16" fillId="25" borderId="0" xfId="70" applyNumberFormat="1" applyFont="1" applyFill="1" applyBorder="1" applyAlignment="1" applyProtection="1">
      <alignment horizontal="right"/>
      <protection locked="0"/>
    </xf>
    <xf numFmtId="0" fontId="10" fillId="25" borderId="0" xfId="70" applyFont="1" applyFill="1" applyBorder="1" applyProtection="1">
      <protection locked="0"/>
    </xf>
    <xf numFmtId="0" fontId="13" fillId="25" borderId="0" xfId="0" applyFont="1" applyFill="1" applyBorder="1" applyAlignment="1">
      <alignment horizontal="left" vertical="center"/>
    </xf>
    <xf numFmtId="49" fontId="54" fillId="37" borderId="0" xfId="40" applyNumberFormat="1" applyFont="1" applyFill="1" applyBorder="1" applyAlignment="1">
      <alignment horizontal="center" vertical="center" readingOrder="1"/>
    </xf>
    <xf numFmtId="2" fontId="46" fillId="26" borderId="0" xfId="70" applyNumberFormat="1" applyFont="1" applyFill="1" applyBorder="1" applyAlignment="1">
      <alignment horizontal="center"/>
    </xf>
    <xf numFmtId="0" fontId="15" fillId="25" borderId="0" xfId="0" applyFont="1" applyFill="1" applyBorder="1" applyAlignment="1">
      <alignment horizontal="center"/>
    </xf>
    <xf numFmtId="0" fontId="15" fillId="25" borderId="0" xfId="0" applyFont="1" applyFill="1" applyBorder="1" applyAlignment="1">
      <alignment horizontal="center"/>
    </xf>
    <xf numFmtId="3" fontId="17" fillId="0" borderId="0" xfId="70" applyNumberFormat="1" applyFont="1"/>
    <xf numFmtId="0" fontId="84" fillId="26" borderId="0" xfId="62" applyFont="1" applyFill="1" applyBorder="1" applyAlignment="1">
      <alignment horizontal="center" vertical="center"/>
    </xf>
    <xf numFmtId="1" fontId="74" fillId="25" borderId="0" xfId="62" applyNumberFormat="1" applyFont="1" applyFill="1" applyBorder="1" applyAlignment="1">
      <alignment horizontal="right"/>
    </xf>
    <xf numFmtId="3" fontId="74" fillId="25" borderId="0" xfId="62" applyNumberFormat="1" applyFont="1" applyFill="1" applyBorder="1" applyAlignment="1">
      <alignment horizontal="right"/>
    </xf>
    <xf numFmtId="0" fontId="49" fillId="0" borderId="0" xfId="62" applyFont="1" applyFill="1" applyBorder="1"/>
    <xf numFmtId="0" fontId="60" fillId="0" borderId="0" xfId="62" applyFont="1" applyFill="1" applyBorder="1" applyAlignment="1"/>
    <xf numFmtId="0" fontId="49" fillId="26" borderId="0" xfId="62" applyFont="1" applyFill="1" applyBorder="1"/>
    <xf numFmtId="0" fontId="15" fillId="26" borderId="0" xfId="62" applyFont="1" applyFill="1" applyBorder="1" applyAlignment="1">
      <alignment horizontal="left" indent="1"/>
    </xf>
    <xf numFmtId="0" fontId="6" fillId="26" borderId="0" xfId="62" applyFill="1" applyBorder="1"/>
    <xf numFmtId="0" fontId="74" fillId="26" borderId="0" xfId="62" applyFont="1" applyFill="1" applyBorder="1" applyAlignment="1">
      <alignment horizontal="left"/>
    </xf>
    <xf numFmtId="3" fontId="44" fillId="26" borderId="0" xfId="62" applyNumberFormat="1" applyFont="1" applyFill="1" applyBorder="1" applyAlignment="1">
      <alignment horizontal="right"/>
    </xf>
    <xf numFmtId="0" fontId="33" fillId="26" borderId="0" xfId="40" applyFont="1" applyFill="1" applyBorder="1"/>
    <xf numFmtId="0" fontId="20" fillId="26" borderId="0" xfId="62" applyFont="1" applyFill="1" applyBorder="1" applyAlignment="1">
      <alignment horizontal="justify" wrapText="1"/>
    </xf>
    <xf numFmtId="0" fontId="63" fillId="26" borderId="0" xfId="62" applyFont="1" applyFill="1" applyBorder="1" applyAlignment="1">
      <alignment horizontal="left" vertical="center" indent="1"/>
    </xf>
    <xf numFmtId="0" fontId="61" fillId="26" borderId="0" xfId="62" applyFont="1" applyFill="1" applyBorder="1" applyAlignment="1">
      <alignment vertical="center"/>
    </xf>
    <xf numFmtId="0" fontId="60" fillId="26" borderId="0" xfId="62" applyFont="1" applyFill="1" applyBorder="1" applyAlignment="1">
      <alignment vertical="center"/>
    </xf>
    <xf numFmtId="1" fontId="15" fillId="26" borderId="0" xfId="40" applyNumberFormat="1" applyFont="1" applyFill="1" applyBorder="1" applyAlignment="1">
      <alignment horizontal="center" wrapText="1"/>
    </xf>
    <xf numFmtId="164" fontId="15" fillId="26" borderId="0" xfId="40" applyNumberFormat="1" applyFont="1" applyFill="1" applyBorder="1" applyAlignment="1">
      <alignment horizontal="right" wrapText="1" indent="2"/>
    </xf>
    <xf numFmtId="0" fontId="60" fillId="26" borderId="0" xfId="62" applyFont="1" applyFill="1" applyBorder="1"/>
    <xf numFmtId="1" fontId="74" fillId="25" borderId="0" xfId="62" applyNumberFormat="1" applyFont="1" applyFill="1" applyBorder="1" applyAlignment="1">
      <alignment horizontal="center"/>
    </xf>
    <xf numFmtId="3" fontId="74" fillId="25" borderId="0" xfId="62" applyNumberFormat="1" applyFont="1" applyFill="1" applyBorder="1" applyAlignment="1">
      <alignment horizontal="center"/>
    </xf>
    <xf numFmtId="3" fontId="15" fillId="25" borderId="0" xfId="62" applyNumberFormat="1" applyFont="1" applyFill="1" applyBorder="1" applyAlignment="1">
      <alignment horizontal="center"/>
    </xf>
    <xf numFmtId="0" fontId="15" fillId="26" borderId="0" xfId="0" applyFont="1" applyFill="1" applyBorder="1" applyAlignment="1">
      <alignment horizontal="center"/>
    </xf>
    <xf numFmtId="1" fontId="74" fillId="26" borderId="0" xfId="62" applyNumberFormat="1" applyFont="1" applyFill="1" applyBorder="1" applyAlignment="1">
      <alignment horizontal="right"/>
    </xf>
    <xf numFmtId="3" fontId="15" fillId="26" borderId="0" xfId="62" applyNumberFormat="1" applyFont="1" applyFill="1" applyBorder="1" applyAlignment="1">
      <alignment horizontal="right" indent="2"/>
    </xf>
    <xf numFmtId="3" fontId="74" fillId="26" borderId="0" xfId="62" applyNumberFormat="1" applyFont="1" applyFill="1" applyBorder="1" applyAlignment="1">
      <alignment horizontal="right"/>
    </xf>
    <xf numFmtId="3" fontId="15" fillId="26" borderId="0" xfId="62" applyNumberFormat="1" applyFont="1" applyFill="1" applyBorder="1" applyAlignment="1">
      <alignment horizontal="right"/>
    </xf>
    <xf numFmtId="1" fontId="15" fillId="26" borderId="63" xfId="0" applyNumberFormat="1" applyFont="1" applyFill="1" applyBorder="1" applyAlignment="1"/>
    <xf numFmtId="1" fontId="74" fillId="26" borderId="0" xfId="62" applyNumberFormat="1" applyFont="1" applyFill="1" applyBorder="1" applyAlignment="1"/>
    <xf numFmtId="3" fontId="74" fillId="26" borderId="0" xfId="62" applyNumberFormat="1" applyFont="1" applyFill="1" applyBorder="1" applyAlignment="1"/>
    <xf numFmtId="1" fontId="15" fillId="26" borderId="63" xfId="0" applyNumberFormat="1" applyFont="1" applyFill="1" applyBorder="1" applyAlignment="1">
      <alignment horizontal="center"/>
    </xf>
    <xf numFmtId="1" fontId="74" fillId="26" borderId="0" xfId="62" applyNumberFormat="1" applyFont="1" applyFill="1" applyBorder="1" applyAlignment="1">
      <alignment horizontal="center"/>
    </xf>
    <xf numFmtId="3" fontId="15" fillId="26" borderId="0" xfId="62" applyNumberFormat="1" applyFont="1" applyFill="1" applyBorder="1" applyAlignment="1">
      <alignment horizontal="center"/>
    </xf>
    <xf numFmtId="3" fontId="74" fillId="26" borderId="0" xfId="62" applyNumberFormat="1" applyFont="1" applyFill="1" applyBorder="1" applyAlignment="1">
      <alignment horizontal="center"/>
    </xf>
    <xf numFmtId="1" fontId="15" fillId="25" borderId="63" xfId="0" applyNumberFormat="1" applyFont="1" applyFill="1" applyBorder="1" applyAlignment="1">
      <alignment horizontal="center"/>
    </xf>
    <xf numFmtId="3" fontId="74" fillId="25" borderId="0" xfId="62" applyNumberFormat="1" applyFont="1" applyFill="1" applyBorder="1" applyAlignment="1"/>
    <xf numFmtId="1" fontId="15" fillId="25" borderId="63" xfId="0" applyNumberFormat="1" applyFont="1" applyFill="1" applyBorder="1" applyAlignment="1">
      <alignment horizontal="right"/>
    </xf>
    <xf numFmtId="0" fontId="15" fillId="25" borderId="0" xfId="0" applyFont="1" applyFill="1" applyBorder="1" applyAlignment="1">
      <alignment horizontal="right"/>
    </xf>
    <xf numFmtId="3" fontId="7" fillId="26" borderId="0" xfId="70" applyNumberFormat="1" applyFont="1" applyFill="1" applyBorder="1"/>
    <xf numFmtId="0" fontId="80" fillId="26" borderId="0" xfId="70" applyFont="1" applyFill="1" applyBorder="1" applyAlignment="1">
      <alignment horizontal="left" vertical="center"/>
    </xf>
    <xf numFmtId="3" fontId="16" fillId="26" borderId="0" xfId="70" applyNumberFormat="1" applyFont="1" applyFill="1" applyBorder="1" applyAlignment="1">
      <alignment horizontal="right"/>
    </xf>
    <xf numFmtId="0" fontId="20" fillId="25" borderId="64" xfId="62" applyFont="1" applyFill="1" applyBorder="1" applyAlignment="1">
      <alignment vertical="top"/>
    </xf>
    <xf numFmtId="0" fontId="79" fillId="26" borderId="65" xfId="0" applyFont="1" applyFill="1" applyBorder="1" applyAlignment="1">
      <alignment horizontal="left" vertical="center" wrapText="1"/>
    </xf>
    <xf numFmtId="0" fontId="79" fillId="26" borderId="0" xfId="0" applyFont="1" applyFill="1" applyBorder="1" applyAlignment="1">
      <alignment horizontal="left" vertical="center" wrapText="1"/>
    </xf>
    <xf numFmtId="1" fontId="15" fillId="26" borderId="63" xfId="0" applyNumberFormat="1" applyFont="1" applyFill="1" applyBorder="1" applyAlignment="1">
      <alignment horizontal="right"/>
    </xf>
    <xf numFmtId="0" fontId="15" fillId="26" borderId="0" xfId="0" applyFont="1" applyFill="1" applyBorder="1" applyAlignment="1">
      <alignment horizontal="right"/>
    </xf>
    <xf numFmtId="0" fontId="87" fillId="26" borderId="0" xfId="62" applyFont="1" applyFill="1" applyAlignment="1">
      <alignment horizontal="center"/>
    </xf>
    <xf numFmtId="0" fontId="74"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6" fillId="25" borderId="0" xfId="62" applyNumberFormat="1" applyFont="1" applyFill="1" applyBorder="1" applyAlignment="1">
      <alignment horizontal="center"/>
    </xf>
    <xf numFmtId="3" fontId="16" fillId="25" borderId="0" xfId="62" applyNumberFormat="1" applyFont="1" applyFill="1" applyBorder="1" applyAlignment="1">
      <alignment horizontal="right"/>
    </xf>
    <xf numFmtId="3" fontId="16" fillId="26" borderId="0" xfId="62" applyNumberFormat="1" applyFont="1" applyFill="1" applyBorder="1" applyAlignment="1"/>
    <xf numFmtId="3" fontId="16" fillId="26" borderId="0" xfId="62" applyNumberFormat="1" applyFont="1" applyFill="1" applyBorder="1" applyAlignment="1">
      <alignment horizontal="center"/>
    </xf>
    <xf numFmtId="3" fontId="16" fillId="26" borderId="0" xfId="62" applyNumberFormat="1" applyFont="1" applyFill="1" applyBorder="1" applyAlignment="1">
      <alignment horizontal="right"/>
    </xf>
    <xf numFmtId="3" fontId="16" fillId="25" borderId="0" xfId="62" applyNumberFormat="1" applyFont="1" applyFill="1" applyBorder="1" applyAlignment="1"/>
    <xf numFmtId="165" fontId="6" fillId="0" borderId="0" xfId="70" applyNumberFormat="1" applyFill="1"/>
    <xf numFmtId="0" fontId="15" fillId="26" borderId="11" xfId="0" applyFont="1" applyFill="1" applyBorder="1" applyAlignment="1">
      <alignment horizontal="center"/>
    </xf>
    <xf numFmtId="0" fontId="74" fillId="25" borderId="0" xfId="70" applyFont="1" applyFill="1" applyBorder="1" applyAlignment="1">
      <alignment horizontal="left"/>
    </xf>
    <xf numFmtId="0" fontId="16" fillId="25" borderId="0" xfId="70" applyNumberFormat="1" applyFont="1" applyFill="1" applyBorder="1" applyAlignment="1">
      <alignment horizontal="right"/>
    </xf>
    <xf numFmtId="0" fontId="15" fillId="25" borderId="0" xfId="70" applyFont="1" applyFill="1" applyBorder="1" applyAlignment="1">
      <alignment horizontal="left"/>
    </xf>
    <xf numFmtId="0" fontId="13" fillId="25" borderId="23" xfId="70" applyFont="1" applyFill="1" applyBorder="1" applyAlignment="1">
      <alignment horizontal="left"/>
    </xf>
    <xf numFmtId="0" fontId="13" fillId="25" borderId="22" xfId="70" applyFont="1" applyFill="1" applyBorder="1" applyAlignment="1">
      <alignment horizontal="left"/>
    </xf>
    <xf numFmtId="167" fontId="17" fillId="0" borderId="0" xfId="51" applyNumberFormat="1" applyFont="1"/>
    <xf numFmtId="165" fontId="14" fillId="0" borderId="0" xfId="51" applyNumberFormat="1" applyFont="1" applyAlignment="1">
      <alignment horizontal="right"/>
    </xf>
    <xf numFmtId="165" fontId="9" fillId="0" borderId="0" xfId="51" applyNumberFormat="1" applyFont="1" applyAlignment="1">
      <alignment horizontal="right"/>
    </xf>
    <xf numFmtId="165" fontId="32" fillId="0" borderId="0" xfId="51" applyNumberFormat="1" applyFont="1" applyAlignment="1">
      <alignment horizontal="right"/>
    </xf>
    <xf numFmtId="165" fontId="10" fillId="0" borderId="0" xfId="51" applyNumberFormat="1" applyFont="1" applyAlignment="1">
      <alignment horizontal="right"/>
    </xf>
    <xf numFmtId="0" fontId="6" fillId="26" borderId="0" xfId="62" applyFill="1" applyBorder="1" applyAlignment="1">
      <alignment vertical="center"/>
    </xf>
    <xf numFmtId="0" fontId="6" fillId="25" borderId="19" xfId="62" applyFill="1" applyBorder="1" applyAlignment="1">
      <alignment vertical="center"/>
    </xf>
    <xf numFmtId="0" fontId="6" fillId="0" borderId="0" xfId="62" applyFill="1" applyBorder="1" applyAlignment="1">
      <alignment vertical="center"/>
    </xf>
    <xf numFmtId="0" fontId="60" fillId="25" borderId="0" xfId="62" applyFont="1" applyFill="1" applyAlignment="1">
      <alignment vertical="center"/>
    </xf>
    <xf numFmtId="0" fontId="15" fillId="25" borderId="0" xfId="62" applyFont="1" applyFill="1" applyBorder="1" applyAlignment="1">
      <alignment horizontal="left" vertical="center"/>
    </xf>
    <xf numFmtId="0" fontId="15" fillId="25" borderId="0" xfId="62" applyFont="1" applyFill="1" applyBorder="1" applyAlignment="1">
      <alignment horizontal="justify" vertical="center"/>
    </xf>
    <xf numFmtId="3" fontId="16" fillId="25" borderId="0" xfId="62" applyNumberFormat="1" applyFont="1" applyFill="1" applyBorder="1" applyAlignment="1">
      <alignment vertical="center"/>
    </xf>
    <xf numFmtId="0" fontId="15" fillId="25" borderId="0" xfId="62" applyFont="1" applyFill="1" applyBorder="1" applyAlignment="1">
      <alignment horizontal="left"/>
    </xf>
    <xf numFmtId="0" fontId="87" fillId="26" borderId="0" xfId="62" applyFont="1" applyFill="1" applyAlignment="1">
      <alignment horizontal="center" vertical="center"/>
    </xf>
    <xf numFmtId="3" fontId="16" fillId="25" borderId="0" xfId="62" applyNumberFormat="1" applyFont="1" applyFill="1" applyBorder="1" applyAlignment="1">
      <alignment horizontal="center" vertical="center"/>
    </xf>
    <xf numFmtId="3" fontId="16" fillId="25" borderId="0" xfId="62" applyNumberFormat="1" applyFont="1" applyFill="1" applyBorder="1" applyAlignment="1">
      <alignment horizontal="right" vertical="center"/>
    </xf>
    <xf numFmtId="3" fontId="16" fillId="26" borderId="0" xfId="62" applyNumberFormat="1" applyFont="1" applyFill="1" applyBorder="1" applyAlignment="1">
      <alignment vertical="center"/>
    </xf>
    <xf numFmtId="3" fontId="16" fillId="26" borderId="0" xfId="62" applyNumberFormat="1" applyFont="1" applyFill="1" applyBorder="1" applyAlignment="1">
      <alignment horizontal="center" vertical="center"/>
    </xf>
    <xf numFmtId="3" fontId="16" fillId="26" borderId="0" xfId="62" applyNumberFormat="1" applyFont="1" applyFill="1" applyBorder="1" applyAlignment="1">
      <alignment horizontal="right" vertical="center"/>
    </xf>
    <xf numFmtId="164" fontId="16" fillId="27" borderId="20" xfId="40" applyNumberFormat="1" applyFont="1" applyFill="1" applyBorder="1" applyAlignment="1">
      <alignment horizontal="center" readingOrder="1"/>
    </xf>
    <xf numFmtId="164" fontId="16" fillId="27" borderId="0" xfId="40" applyNumberFormat="1" applyFont="1" applyFill="1" applyBorder="1" applyAlignment="1">
      <alignment horizontal="center" readingOrder="1"/>
    </xf>
    <xf numFmtId="0" fontId="74" fillId="25" borderId="0" xfId="70" applyFont="1" applyFill="1" applyBorder="1" applyAlignment="1">
      <alignment horizontal="left"/>
    </xf>
    <xf numFmtId="0" fontId="74" fillId="26" borderId="0" xfId="70" applyFont="1" applyFill="1" applyBorder="1" applyAlignment="1">
      <alignment horizontal="left"/>
    </xf>
    <xf numFmtId="0" fontId="15" fillId="25" borderId="0" xfId="70" applyFont="1" applyFill="1" applyBorder="1" applyAlignment="1">
      <alignment horizontal="left"/>
    </xf>
    <xf numFmtId="0" fontId="13" fillId="25" borderId="22" xfId="70" applyFont="1" applyFill="1" applyBorder="1" applyAlignment="1">
      <alignment horizontal="left"/>
    </xf>
    <xf numFmtId="1" fontId="17" fillId="0" borderId="0" xfId="70" applyNumberFormat="1" applyFont="1"/>
    <xf numFmtId="0" fontId="20" fillId="24" borderId="0" xfId="40" applyFont="1" applyFill="1" applyBorder="1" applyAlignment="1" applyProtection="1">
      <alignment horizontal="left"/>
    </xf>
    <xf numFmtId="49" fontId="15" fillId="25" borderId="12" xfId="62" applyNumberFormat="1" applyFont="1" applyFill="1" applyBorder="1" applyAlignment="1">
      <alignment horizontal="center" vertical="center" wrapText="1"/>
    </xf>
    <xf numFmtId="0" fontId="15" fillId="25" borderId="57" xfId="62" applyFont="1" applyFill="1" applyBorder="1" applyAlignment="1">
      <alignment horizontal="center"/>
    </xf>
    <xf numFmtId="0" fontId="15" fillId="25" borderId="0" xfId="70" applyFont="1" applyFill="1" applyBorder="1" applyAlignment="1">
      <alignment horizontal="left"/>
    </xf>
    <xf numFmtId="165" fontId="13" fillId="26" borderId="0" xfId="70" applyNumberFormat="1" applyFont="1" applyFill="1" applyBorder="1" applyAlignment="1">
      <alignment horizontal="center" vertical="center"/>
    </xf>
    <xf numFmtId="0" fontId="15" fillId="25" borderId="12" xfId="70" applyFont="1" applyFill="1" applyBorder="1" applyAlignment="1">
      <alignment horizontal="center"/>
    </xf>
    <xf numFmtId="0" fontId="51" fillId="25" borderId="0" xfId="70" applyFont="1" applyFill="1" applyAlignment="1">
      <alignment vertical="center"/>
    </xf>
    <xf numFmtId="0" fontId="51" fillId="25" borderId="20" xfId="70" applyFont="1" applyFill="1" applyBorder="1" applyAlignment="1">
      <alignment vertical="center"/>
    </xf>
    <xf numFmtId="0" fontId="10" fillId="25" borderId="0" xfId="70" applyFont="1" applyFill="1" applyBorder="1" applyAlignment="1">
      <alignment vertical="center"/>
    </xf>
    <xf numFmtId="0" fontId="51" fillId="25" borderId="0" xfId="70" applyFont="1" applyFill="1" applyBorder="1" applyAlignment="1">
      <alignment vertical="center"/>
    </xf>
    <xf numFmtId="0" fontId="51" fillId="0" borderId="0" xfId="70" applyFont="1" applyAlignment="1">
      <alignment vertical="center"/>
    </xf>
    <xf numFmtId="1" fontId="85" fillId="26" borderId="0" xfId="70" applyNumberFormat="1" applyFont="1" applyFill="1" applyBorder="1" applyAlignment="1">
      <alignment horizontal="right" vertical="center"/>
    </xf>
    <xf numFmtId="167" fontId="6" fillId="0" borderId="0" xfId="70" applyNumberFormat="1" applyFill="1"/>
    <xf numFmtId="0" fontId="17" fillId="0" borderId="0" xfId="70" applyFont="1" applyAlignment="1"/>
    <xf numFmtId="164" fontId="60" fillId="0" borderId="0" xfId="70" applyNumberFormat="1" applyFont="1" applyFill="1"/>
    <xf numFmtId="168" fontId="6" fillId="0" borderId="0" xfId="70" applyNumberFormat="1" applyFill="1"/>
    <xf numFmtId="0" fontId="6" fillId="0" borderId="0" xfId="219" applyFont="1"/>
    <xf numFmtId="0" fontId="9" fillId="25" borderId="0" xfId="0" applyFont="1" applyFill="1" applyBorder="1"/>
    <xf numFmtId="0" fontId="15" fillId="25" borderId="0" xfId="0" applyFont="1" applyFill="1" applyBorder="1" applyAlignment="1">
      <alignment horizontal="center"/>
    </xf>
    <xf numFmtId="0" fontId="57" fillId="26" borderId="0" xfId="62" applyFont="1" applyFill="1" applyBorder="1"/>
    <xf numFmtId="0" fontId="15" fillId="26" borderId="51" xfId="70" applyFont="1" applyFill="1" applyBorder="1" applyAlignment="1"/>
    <xf numFmtId="167" fontId="16" fillId="27" borderId="69" xfId="40" applyNumberFormat="1" applyFont="1" applyFill="1" applyBorder="1" applyAlignment="1">
      <alignment horizontal="right" wrapText="1" indent="1"/>
    </xf>
    <xf numFmtId="167" fontId="74" fillId="26" borderId="0" xfId="62" applyNumberFormat="1" applyFont="1" applyFill="1" applyBorder="1" applyAlignment="1">
      <alignment horizontal="right" indent="1"/>
    </xf>
    <xf numFmtId="165" fontId="7" fillId="25" borderId="0" xfId="0" applyNumberFormat="1" applyFont="1" applyFill="1" applyBorder="1" applyAlignment="1">
      <alignment horizontal="right" indent="1"/>
    </xf>
    <xf numFmtId="167" fontId="74" fillId="27" borderId="70" xfId="40" applyNumberFormat="1" applyFont="1" applyFill="1" applyBorder="1" applyAlignment="1">
      <alignment horizontal="right" wrapText="1" indent="1"/>
    </xf>
    <xf numFmtId="167" fontId="16" fillId="27" borderId="70" xfId="40" applyNumberFormat="1" applyFont="1" applyFill="1" applyBorder="1" applyAlignment="1">
      <alignment horizontal="right" wrapText="1" indent="1"/>
    </xf>
    <xf numFmtId="167" fontId="16" fillId="27" borderId="70" xfId="40" applyNumberFormat="1" applyFont="1" applyFill="1" applyBorder="1" applyAlignment="1">
      <alignment horizontal="center" wrapText="1"/>
    </xf>
    <xf numFmtId="165" fontId="74" fillId="27" borderId="70" xfId="58" applyNumberFormat="1" applyFont="1" applyFill="1" applyBorder="1" applyAlignment="1">
      <alignment horizontal="right" wrapText="1" indent="1"/>
    </xf>
    <xf numFmtId="165" fontId="16" fillId="27" borderId="70" xfId="40" applyNumberFormat="1" applyFont="1" applyFill="1" applyBorder="1" applyAlignment="1">
      <alignment horizontal="right" wrapText="1" indent="1"/>
    </xf>
    <xf numFmtId="2" fontId="16" fillId="27" borderId="70" xfId="40" applyNumberFormat="1" applyFont="1" applyFill="1" applyBorder="1" applyAlignment="1">
      <alignment horizontal="right" wrapText="1" indent="1"/>
    </xf>
    <xf numFmtId="167" fontId="74" fillId="27" borderId="69" xfId="40" applyNumberFormat="1" applyFont="1" applyFill="1" applyBorder="1" applyAlignment="1">
      <alignment horizontal="right" wrapText="1" indent="1"/>
    </xf>
    <xf numFmtId="0" fontId="71" fillId="0" borderId="0" xfId="70" applyFont="1"/>
    <xf numFmtId="1" fontId="71" fillId="0" borderId="0" xfId="70" applyNumberFormat="1" applyFont="1"/>
    <xf numFmtId="3" fontId="71" fillId="0" borderId="0" xfId="70" applyNumberFormat="1" applyFont="1"/>
    <xf numFmtId="0" fontId="71" fillId="0" borderId="0" xfId="70" applyFont="1" applyAlignment="1">
      <alignment vertical="center"/>
    </xf>
    <xf numFmtId="0" fontId="71" fillId="0" borderId="0" xfId="70" applyFont="1" applyAlignment="1"/>
    <xf numFmtId="0" fontId="71" fillId="0" borderId="0" xfId="62" applyFont="1"/>
    <xf numFmtId="0" fontId="21" fillId="25" borderId="0" xfId="0" applyFont="1" applyFill="1" applyBorder="1" applyAlignment="1"/>
    <xf numFmtId="164" fontId="16" fillId="24" borderId="0" xfId="40" applyNumberFormat="1" applyFont="1" applyFill="1" applyBorder="1" applyAlignment="1">
      <alignment wrapText="1"/>
    </xf>
    <xf numFmtId="0" fontId="16" fillId="25" borderId="0" xfId="0" applyFont="1" applyFill="1" applyBorder="1" applyAlignment="1">
      <alignment horizontal="left" indent="4"/>
    </xf>
    <xf numFmtId="0" fontId="16" fillId="26" borderId="0" xfId="0" applyFont="1" applyFill="1" applyBorder="1"/>
    <xf numFmtId="0" fontId="15" fillId="25" borderId="0" xfId="0" applyFont="1" applyFill="1" applyBorder="1" applyAlignment="1"/>
    <xf numFmtId="0" fontId="15" fillId="25" borderId="0" xfId="0" applyFont="1" applyFill="1" applyBorder="1" applyAlignment="1">
      <alignment horizontal="center"/>
    </xf>
    <xf numFmtId="0" fontId="14" fillId="25" borderId="0" xfId="0" applyFont="1" applyFill="1" applyBorder="1"/>
    <xf numFmtId="0" fontId="18" fillId="30" borderId="20" xfId="62" applyFont="1" applyFill="1" applyBorder="1" applyAlignment="1" applyProtection="1">
      <alignment horizontal="center" vertical="center"/>
    </xf>
    <xf numFmtId="165" fontId="49" fillId="0" borderId="0" xfId="0" applyNumberFormat="1" applyFont="1"/>
    <xf numFmtId="0" fontId="97" fillId="35" borderId="0" xfId="68" applyFill="1" applyAlignment="1" applyProtection="1"/>
    <xf numFmtId="174" fontId="16" fillId="36" borderId="0" xfId="62" applyNumberFormat="1" applyFont="1" applyFill="1" applyAlignment="1">
      <alignment horizontal="right" vertical="center" wrapText="1"/>
    </xf>
    <xf numFmtId="174" fontId="16" fillId="26" borderId="0" xfId="62" applyNumberFormat="1" applyFont="1" applyFill="1" applyBorder="1" applyAlignment="1">
      <alignment horizontal="right" vertical="center" wrapText="1"/>
    </xf>
    <xf numFmtId="167" fontId="74" fillId="26" borderId="10" xfId="0" applyNumberFormat="1" applyFont="1" applyFill="1" applyBorder="1" applyAlignment="1">
      <alignment horizontal="right" vertical="center" indent="2"/>
    </xf>
    <xf numFmtId="167" fontId="7" fillId="26" borderId="0" xfId="0" applyNumberFormat="1" applyFont="1" applyFill="1" applyBorder="1" applyAlignment="1">
      <alignment horizontal="right" indent="2"/>
    </xf>
    <xf numFmtId="165" fontId="74" fillId="26" borderId="10" xfId="0" applyNumberFormat="1" applyFont="1" applyFill="1" applyBorder="1" applyAlignment="1">
      <alignment horizontal="right" vertical="center" indent="2"/>
    </xf>
    <xf numFmtId="165" fontId="7" fillId="26" borderId="0" xfId="0" applyNumberFormat="1" applyFont="1" applyFill="1" applyBorder="1" applyAlignment="1">
      <alignment horizontal="right" indent="2"/>
    </xf>
    <xf numFmtId="0" fontId="93" fillId="32" borderId="0" xfId="62" applyFont="1" applyFill="1" applyBorder="1" applyAlignment="1">
      <alignment wrapText="1"/>
    </xf>
    <xf numFmtId="0" fontId="15" fillId="25" borderId="0" xfId="70" applyFont="1" applyFill="1" applyBorder="1" applyAlignment="1">
      <alignment horizontal="left"/>
    </xf>
    <xf numFmtId="1" fontId="71" fillId="0" borderId="0" xfId="70" applyNumberFormat="1" applyFont="1" applyAlignment="1"/>
    <xf numFmtId="0" fontId="17" fillId="25" borderId="0" xfId="70" applyFont="1" applyFill="1" applyAlignment="1"/>
    <xf numFmtId="0" fontId="17" fillId="25" borderId="20" xfId="70" applyFont="1" applyFill="1" applyBorder="1" applyAlignment="1"/>
    <xf numFmtId="0" fontId="17" fillId="25" borderId="0" xfId="70" applyFont="1" applyFill="1" applyBorder="1" applyAlignment="1"/>
    <xf numFmtId="1" fontId="17" fillId="0" borderId="0" xfId="70" applyNumberFormat="1" applyFont="1" applyAlignment="1"/>
    <xf numFmtId="0" fontId="74" fillId="25" borderId="0" xfId="70" applyFont="1" applyFill="1" applyBorder="1" applyAlignment="1">
      <alignment horizontal="left"/>
    </xf>
    <xf numFmtId="0" fontId="13"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7" fillId="26" borderId="0" xfId="70" applyFont="1" applyFill="1" applyAlignment="1"/>
    <xf numFmtId="0" fontId="121" fillId="26" borderId="0" xfId="70" applyFont="1" applyFill="1" applyBorder="1"/>
    <xf numFmtId="0" fontId="15" fillId="26" borderId="11" xfId="70" applyFont="1" applyFill="1" applyBorder="1" applyAlignment="1">
      <alignment horizontal="center"/>
    </xf>
    <xf numFmtId="173" fontId="7" fillId="25" borderId="0" xfId="70" applyNumberFormat="1" applyFont="1" applyFill="1" applyBorder="1" applyAlignment="1">
      <alignment horizontal="left"/>
    </xf>
    <xf numFmtId="0" fontId="15" fillId="25" borderId="18" xfId="70" applyFont="1" applyFill="1" applyBorder="1" applyAlignment="1">
      <alignment horizontal="left"/>
    </xf>
    <xf numFmtId="0" fontId="13" fillId="25" borderId="23" xfId="70" applyFont="1" applyFill="1" applyBorder="1" applyAlignment="1">
      <alignment horizontal="left"/>
    </xf>
    <xf numFmtId="0" fontId="13" fillId="25" borderId="0" xfId="70" applyFont="1" applyFill="1" applyBorder="1" applyAlignment="1">
      <alignment horizontal="left"/>
    </xf>
    <xf numFmtId="0" fontId="6" fillId="0" borderId="0" xfId="0" applyFont="1"/>
    <xf numFmtId="0" fontId="15" fillId="25" borderId="49" xfId="70" applyFont="1" applyFill="1" applyBorder="1" applyAlignment="1">
      <alignment horizontal="center" vertical="center" wrapText="1"/>
    </xf>
    <xf numFmtId="0" fontId="15" fillId="25" borderId="74" xfId="70" applyFont="1" applyFill="1" applyBorder="1" applyAlignment="1">
      <alignment horizontal="center" vertical="center" wrapText="1"/>
    </xf>
    <xf numFmtId="0" fontId="15" fillId="25" borderId="13" xfId="70" applyFont="1" applyFill="1" applyBorder="1" applyAlignment="1">
      <alignment horizontal="center" vertical="center" wrapText="1"/>
    </xf>
    <xf numFmtId="0" fontId="74" fillId="25" borderId="0" xfId="78" applyFont="1" applyFill="1" applyBorder="1" applyAlignment="1">
      <alignment horizontal="left" vertical="center"/>
    </xf>
    <xf numFmtId="171" fontId="74" fillId="26" borderId="49" xfId="70" applyNumberFormat="1" applyFont="1" applyFill="1" applyBorder="1" applyAlignment="1">
      <alignment horizontal="right" vertical="center" wrapText="1"/>
    </xf>
    <xf numFmtId="165" fontId="74" fillId="26" borderId="49" xfId="70" applyNumberFormat="1" applyFont="1" applyFill="1" applyBorder="1" applyAlignment="1">
      <alignment horizontal="right" vertical="center" wrapText="1" indent="2"/>
    </xf>
    <xf numFmtId="3" fontId="74" fillId="26" borderId="0" xfId="70" applyNumberFormat="1" applyFont="1" applyFill="1" applyBorder="1" applyAlignment="1">
      <alignment horizontal="right" vertical="center" wrapText="1"/>
    </xf>
    <xf numFmtId="167" fontId="74" fillId="25" borderId="0" xfId="70" applyNumberFormat="1" applyFont="1" applyFill="1" applyBorder="1" applyAlignment="1">
      <alignment horizontal="right" vertical="center" wrapText="1" indent="2"/>
    </xf>
    <xf numFmtId="171" fontId="12" fillId="26" borderId="0" xfId="70" applyNumberFormat="1" applyFont="1" applyFill="1" applyBorder="1" applyAlignment="1">
      <alignment horizontal="right" vertical="center" wrapText="1"/>
    </xf>
    <xf numFmtId="165" fontId="12" fillId="26" borderId="0" xfId="70" applyNumberFormat="1" applyFont="1" applyFill="1" applyBorder="1" applyAlignment="1">
      <alignment horizontal="right" vertical="center" wrapText="1" indent="2"/>
    </xf>
    <xf numFmtId="3" fontId="12" fillId="26" borderId="0" xfId="70" applyNumberFormat="1" applyFont="1" applyFill="1" applyBorder="1" applyAlignment="1">
      <alignment horizontal="right" vertical="center" wrapText="1"/>
    </xf>
    <xf numFmtId="167" fontId="12" fillId="25" borderId="0" xfId="70" applyNumberFormat="1" applyFont="1" applyFill="1" applyBorder="1" applyAlignment="1">
      <alignment horizontal="right" vertical="center" wrapText="1" indent="2"/>
    </xf>
    <xf numFmtId="171" fontId="7" fillId="26" borderId="0" xfId="70" applyNumberFormat="1" applyFont="1" applyFill="1" applyBorder="1" applyAlignment="1">
      <alignment horizontal="right" vertical="center" wrapText="1"/>
    </xf>
    <xf numFmtId="165" fontId="7" fillId="26" borderId="0" xfId="70" applyNumberFormat="1" applyFont="1" applyFill="1" applyBorder="1" applyAlignment="1">
      <alignment horizontal="right" vertical="center" wrapText="1" indent="2"/>
    </xf>
    <xf numFmtId="3" fontId="7" fillId="26" borderId="0" xfId="70" applyNumberFormat="1" applyFont="1" applyFill="1" applyBorder="1" applyAlignment="1">
      <alignment horizontal="right" vertical="center" wrapText="1"/>
    </xf>
    <xf numFmtId="167" fontId="7" fillId="25" borderId="0" xfId="70" applyNumberFormat="1" applyFont="1" applyFill="1" applyBorder="1" applyAlignment="1">
      <alignment horizontal="right" vertical="center" wrapText="1" indent="2"/>
    </xf>
    <xf numFmtId="171" fontId="12" fillId="26" borderId="0" xfId="70" applyNumberFormat="1" applyFont="1" applyFill="1" applyBorder="1" applyAlignment="1">
      <alignment horizontal="right" vertical="center"/>
    </xf>
    <xf numFmtId="165" fontId="12" fillId="26" borderId="0" xfId="70" applyNumberFormat="1" applyFont="1" applyFill="1" applyBorder="1" applyAlignment="1">
      <alignment horizontal="right" vertical="center" indent="2"/>
    </xf>
    <xf numFmtId="171" fontId="7" fillId="26" borderId="0" xfId="70" applyNumberFormat="1" applyFont="1" applyFill="1" applyBorder="1" applyAlignment="1">
      <alignment horizontal="right" vertical="center"/>
    </xf>
    <xf numFmtId="165" fontId="7" fillId="26" borderId="0" xfId="70" applyNumberFormat="1" applyFont="1" applyFill="1" applyBorder="1" applyAlignment="1">
      <alignment horizontal="right" vertical="center" indent="2"/>
    </xf>
    <xf numFmtId="0" fontId="7" fillId="0" borderId="0" xfId="70" applyFont="1" applyFill="1" applyAlignment="1">
      <alignment vertical="center"/>
    </xf>
    <xf numFmtId="0" fontId="12" fillId="26" borderId="0" xfId="70" applyFont="1" applyFill="1" applyBorder="1" applyAlignment="1">
      <alignment horizontal="right" vertical="center"/>
    </xf>
    <xf numFmtId="0" fontId="7" fillId="0" borderId="0" xfId="70" applyFont="1" applyFill="1" applyAlignment="1">
      <alignment vertical="top"/>
    </xf>
    <xf numFmtId="1" fontId="16" fillId="25" borderId="0" xfId="70" applyNumberFormat="1" applyFont="1" applyFill="1" applyBorder="1" applyAlignment="1">
      <alignment vertical="top"/>
    </xf>
    <xf numFmtId="0" fontId="6" fillId="25" borderId="0" xfId="70" applyNumberFormat="1" applyFont="1" applyFill="1" applyBorder="1" applyAlignment="1">
      <alignment vertical="top"/>
    </xf>
    <xf numFmtId="0" fontId="7" fillId="25" borderId="0" xfId="70" applyFont="1" applyFill="1" applyBorder="1" applyAlignment="1">
      <alignment vertical="top"/>
    </xf>
    <xf numFmtId="0" fontId="6" fillId="0" borderId="0" xfId="70" applyFill="1" applyBorder="1"/>
    <xf numFmtId="0" fontId="17" fillId="0" borderId="0" xfId="70" applyFont="1" applyFill="1" applyBorder="1"/>
    <xf numFmtId="0" fontId="16" fillId="0" borderId="0" xfId="70" applyFont="1" applyFill="1" applyBorder="1" applyAlignment="1"/>
    <xf numFmtId="49" fontId="16" fillId="0" borderId="0" xfId="70" applyNumberFormat="1" applyFont="1" applyFill="1" applyBorder="1" applyAlignment="1">
      <alignment horizontal="right"/>
    </xf>
    <xf numFmtId="0" fontId="20" fillId="0" borderId="0" xfId="70" applyFont="1" applyFill="1" applyBorder="1" applyAlignment="1">
      <alignment horizontal="right"/>
    </xf>
    <xf numFmtId="0" fontId="124" fillId="25" borderId="0" xfId="68" applyNumberFormat="1" applyFont="1" applyFill="1" applyBorder="1" applyAlignment="1" applyProtection="1">
      <alignment vertical="justify" wrapText="1"/>
      <protection locked="0"/>
    </xf>
    <xf numFmtId="0" fontId="13" fillId="0" borderId="0" xfId="70" applyFont="1" applyAlignment="1">
      <alignment horizontal="left"/>
    </xf>
    <xf numFmtId="2" fontId="74" fillId="24" borderId="0" xfId="40" applyNumberFormat="1" applyFont="1" applyFill="1" applyBorder="1" applyAlignment="1">
      <alignment horizontal="center" vertical="center" wrapText="1"/>
    </xf>
    <xf numFmtId="165" fontId="49" fillId="0" borderId="0" xfId="0" applyNumberFormat="1" applyFont="1" applyFill="1"/>
    <xf numFmtId="177" fontId="27" fillId="27" borderId="0" xfId="220" applyNumberFormat="1" applyFont="1" applyFill="1" applyBorder="1" applyAlignment="1">
      <alignment horizontal="right" wrapText="1" indent="1"/>
    </xf>
    <xf numFmtId="0" fontId="27" fillId="25" borderId="0" xfId="62" applyFont="1" applyFill="1" applyBorder="1" applyAlignment="1">
      <alignment horizontal="left" indent="1"/>
    </xf>
    <xf numFmtId="177" fontId="27" fillId="27" borderId="70" xfId="220" applyNumberFormat="1" applyFont="1" applyFill="1" applyBorder="1" applyAlignment="1">
      <alignment horizontal="right" wrapText="1" indent="1"/>
    </xf>
    <xf numFmtId="167" fontId="6" fillId="0" borderId="0" xfId="62" applyNumberFormat="1"/>
    <xf numFmtId="0" fontId="45" fillId="26" borderId="31" xfId="63" applyFont="1" applyFill="1" applyBorder="1" applyAlignment="1">
      <alignment horizontal="left" vertical="center"/>
    </xf>
    <xf numFmtId="0" fontId="45" fillId="26" borderId="32" xfId="63" applyFont="1" applyFill="1" applyBorder="1" applyAlignment="1">
      <alignment horizontal="left" vertical="center"/>
    </xf>
    <xf numFmtId="0" fontId="125" fillId="0" borderId="0" xfId="0" applyFont="1"/>
    <xf numFmtId="178" fontId="0" fillId="0" borderId="0" xfId="51" applyNumberFormat="1" applyFont="1"/>
    <xf numFmtId="0" fontId="15" fillId="26" borderId="13" xfId="62" applyFont="1" applyFill="1" applyBorder="1" applyAlignment="1">
      <alignment horizontal="center" vertical="center"/>
    </xf>
    <xf numFmtId="49" fontId="54" fillId="27" borderId="0" xfId="40" applyNumberFormat="1" applyFont="1" applyFill="1" applyBorder="1" applyAlignment="1">
      <alignment horizontal="center" vertical="center" readingOrder="1"/>
    </xf>
    <xf numFmtId="0" fontId="15" fillId="25" borderId="58" xfId="0" applyFont="1" applyFill="1" applyBorder="1" applyAlignment="1">
      <alignment horizontal="center"/>
    </xf>
    <xf numFmtId="49" fontId="16" fillId="25" borderId="0" xfId="62" applyNumberFormat="1" applyFont="1" applyFill="1" applyBorder="1" applyAlignment="1">
      <alignment horizontal="right"/>
    </xf>
    <xf numFmtId="0" fontId="119" fillId="24" borderId="0" xfId="40" applyFont="1" applyFill="1" applyBorder="1" applyAlignment="1">
      <alignment horizontal="left" vertical="center" indent="1"/>
    </xf>
    <xf numFmtId="0" fontId="42" fillId="25" borderId="0" xfId="62" applyFont="1" applyFill="1" applyBorder="1"/>
    <xf numFmtId="3" fontId="42" fillId="26" borderId="0" xfId="70" applyNumberFormat="1" applyFont="1" applyFill="1" applyBorder="1" applyAlignment="1">
      <alignment horizontal="right"/>
    </xf>
    <xf numFmtId="3" fontId="42" fillId="27" borderId="0" xfId="40" applyNumberFormat="1" applyFont="1" applyFill="1" applyBorder="1" applyAlignment="1">
      <alignment horizontal="right" wrapText="1"/>
    </xf>
    <xf numFmtId="4" fontId="42" fillId="26" borderId="0" xfId="70" applyNumberFormat="1" applyFont="1" applyFill="1" applyBorder="1" applyAlignment="1">
      <alignment horizontal="right"/>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2" fillId="0" borderId="0" xfId="70" applyFont="1"/>
    <xf numFmtId="0" fontId="52"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2" fillId="25" borderId="0" xfId="70" applyFont="1" applyFill="1" applyBorder="1" applyAlignment="1">
      <alignment horizontal="left" indent="2"/>
    </xf>
    <xf numFmtId="3" fontId="42"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3" fontId="42" fillId="26" borderId="0" xfId="40" applyNumberFormat="1" applyFont="1" applyFill="1" applyBorder="1" applyAlignment="1">
      <alignment horizontal="right" wrapText="1"/>
    </xf>
    <xf numFmtId="0" fontId="121" fillId="25" borderId="0" xfId="70" applyFont="1" applyFill="1" applyBorder="1" applyAlignment="1">
      <alignment vertical="top"/>
    </xf>
    <xf numFmtId="0" fontId="120" fillId="25" borderId="0" xfId="70" applyFont="1" applyFill="1" applyBorder="1" applyAlignment="1">
      <alignment horizontal="right"/>
    </xf>
    <xf numFmtId="0" fontId="120" fillId="27" borderId="0" xfId="40" applyFont="1" applyFill="1" applyBorder="1"/>
    <xf numFmtId="167" fontId="74" fillId="27" borderId="81" xfId="40" applyNumberFormat="1" applyFont="1" applyFill="1" applyBorder="1" applyAlignment="1">
      <alignment horizontal="right" wrapText="1" indent="1"/>
    </xf>
    <xf numFmtId="167" fontId="16" fillId="27" borderId="81" xfId="40" applyNumberFormat="1" applyFont="1" applyFill="1" applyBorder="1" applyAlignment="1">
      <alignment horizontal="right" wrapText="1" indent="1"/>
    </xf>
    <xf numFmtId="167" fontId="16" fillId="27" borderId="69" xfId="40" applyNumberFormat="1" applyFont="1" applyFill="1" applyBorder="1" applyAlignment="1">
      <alignment horizontal="center" wrapText="1"/>
    </xf>
    <xf numFmtId="167" fontId="16" fillId="27" borderId="81" xfId="40" applyNumberFormat="1" applyFont="1" applyFill="1" applyBorder="1" applyAlignment="1">
      <alignment horizontal="center" wrapText="1"/>
    </xf>
    <xf numFmtId="177" fontId="27" fillId="27" borderId="69" xfId="220" applyNumberFormat="1" applyFont="1" applyFill="1" applyBorder="1" applyAlignment="1">
      <alignment horizontal="center" wrapText="1"/>
    </xf>
    <xf numFmtId="177" fontId="27" fillId="27" borderId="81" xfId="220" applyNumberFormat="1" applyFont="1" applyFill="1" applyBorder="1" applyAlignment="1">
      <alignment horizontal="center" wrapText="1"/>
    </xf>
    <xf numFmtId="165" fontId="74" fillId="27" borderId="69" xfId="58" applyNumberFormat="1" applyFont="1" applyFill="1" applyBorder="1" applyAlignment="1">
      <alignment horizontal="right" wrapText="1" indent="1"/>
    </xf>
    <xf numFmtId="165" fontId="74" fillId="27" borderId="81" xfId="58" applyNumberFormat="1" applyFont="1" applyFill="1" applyBorder="1" applyAlignment="1">
      <alignment horizontal="right" wrapText="1" indent="1"/>
    </xf>
    <xf numFmtId="165" fontId="16" fillId="27" borderId="69" xfId="40" applyNumberFormat="1" applyFont="1" applyFill="1" applyBorder="1" applyAlignment="1">
      <alignment horizontal="right" wrapText="1" indent="1"/>
    </xf>
    <xf numFmtId="165" fontId="16" fillId="27" borderId="81" xfId="40" applyNumberFormat="1" applyFont="1" applyFill="1" applyBorder="1" applyAlignment="1">
      <alignment horizontal="right" wrapText="1" indent="1"/>
    </xf>
    <xf numFmtId="2" fontId="16" fillId="27" borderId="69" xfId="40" applyNumberFormat="1" applyFont="1" applyFill="1" applyBorder="1" applyAlignment="1">
      <alignment horizontal="right" wrapText="1" indent="1"/>
    </xf>
    <xf numFmtId="2" fontId="16" fillId="27" borderId="81" xfId="40" applyNumberFormat="1" applyFont="1" applyFill="1" applyBorder="1" applyAlignment="1">
      <alignment horizontal="right" wrapText="1" indent="1"/>
    </xf>
    <xf numFmtId="49" fontId="15" fillId="25" borderId="57" xfId="62" applyNumberFormat="1" applyFont="1" applyFill="1" applyBorder="1" applyAlignment="1">
      <alignment horizontal="center" vertical="center" wrapText="1"/>
    </xf>
    <xf numFmtId="49" fontId="15" fillId="25" borderId="58" xfId="62" applyNumberFormat="1" applyFont="1" applyFill="1" applyBorder="1" applyAlignment="1">
      <alignment horizontal="center" vertical="center" wrapText="1"/>
    </xf>
    <xf numFmtId="0" fontId="13" fillId="25" borderId="0" xfId="0" applyFont="1" applyFill="1" applyBorder="1" applyAlignment="1">
      <alignment horizontal="left"/>
    </xf>
    <xf numFmtId="0" fontId="6" fillId="25" borderId="0" xfId="62" applyFill="1" applyAlignment="1"/>
    <xf numFmtId="0" fontId="6" fillId="0" borderId="0" xfId="62" applyAlignment="1"/>
    <xf numFmtId="0" fontId="6" fillId="0" borderId="0" xfId="62" applyBorder="1" applyAlignment="1"/>
    <xf numFmtId="0" fontId="15" fillId="25" borderId="0" xfId="70" applyFont="1" applyFill="1" applyBorder="1" applyAlignment="1">
      <alignment horizontal="left"/>
    </xf>
    <xf numFmtId="0" fontId="42" fillId="25" borderId="0" xfId="70" applyFont="1" applyFill="1" applyBorder="1" applyAlignment="1">
      <alignment horizontal="left"/>
    </xf>
    <xf numFmtId="0" fontId="46" fillId="26" borderId="0" xfId="70" applyFont="1" applyFill="1" applyBorder="1" applyAlignment="1">
      <alignment vertical="top"/>
    </xf>
    <xf numFmtId="0" fontId="9" fillId="25" borderId="0" xfId="72" applyFont="1" applyFill="1" applyBorder="1"/>
    <xf numFmtId="3" fontId="7" fillId="0" borderId="0" xfId="70" applyNumberFormat="1" applyFont="1"/>
    <xf numFmtId="0" fontId="6" fillId="26" borderId="0" xfId="63" applyFill="1" applyAlignment="1"/>
    <xf numFmtId="0" fontId="20" fillId="25" borderId="48" xfId="63" applyFont="1" applyFill="1" applyBorder="1" applyAlignment="1">
      <alignment horizontal="right"/>
    </xf>
    <xf numFmtId="0" fontId="6" fillId="25" borderId="0" xfId="63" applyFont="1" applyFill="1" applyAlignment="1">
      <alignment vertical="center"/>
    </xf>
    <xf numFmtId="0" fontId="6" fillId="25" borderId="0" xfId="63" applyFont="1" applyFill="1" applyBorder="1" applyAlignment="1">
      <alignment vertical="center"/>
    </xf>
    <xf numFmtId="0" fontId="6" fillId="26" borderId="0" xfId="63" applyFont="1" applyFill="1" applyAlignment="1">
      <alignment vertical="center"/>
    </xf>
    <xf numFmtId="0" fontId="6" fillId="0" borderId="0" xfId="63" applyFont="1" applyAlignment="1">
      <alignment vertical="center"/>
    </xf>
    <xf numFmtId="0" fontId="6" fillId="25" borderId="0" xfId="63" applyFont="1" applyFill="1"/>
    <xf numFmtId="0" fontId="14" fillId="25" borderId="0" xfId="63" applyFont="1" applyFill="1" applyBorder="1"/>
    <xf numFmtId="0" fontId="6" fillId="26" borderId="0" xfId="63" applyFont="1" applyFill="1"/>
    <xf numFmtId="0" fontId="6" fillId="0" borderId="0" xfId="63" applyFont="1"/>
    <xf numFmtId="0" fontId="14" fillId="26" borderId="0" xfId="63" applyFont="1" applyFill="1" applyBorder="1"/>
    <xf numFmtId="0" fontId="15" fillId="26" borderId="10" xfId="63" applyFont="1" applyFill="1" applyBorder="1" applyAlignment="1"/>
    <xf numFmtId="0" fontId="15" fillId="26" borderId="49" xfId="63" applyFont="1" applyFill="1" applyBorder="1" applyAlignment="1"/>
    <xf numFmtId="0" fontId="10" fillId="26" borderId="0" xfId="63" applyFont="1" applyFill="1" applyBorder="1"/>
    <xf numFmtId="0" fontId="10" fillId="25" borderId="0" xfId="63" applyFont="1" applyFill="1" applyBorder="1"/>
    <xf numFmtId="0" fontId="75" fillId="25" borderId="0" xfId="63" applyFont="1" applyFill="1"/>
    <xf numFmtId="0" fontId="75" fillId="25" borderId="0" xfId="63" applyFont="1" applyFill="1" applyBorder="1"/>
    <xf numFmtId="0" fontId="74" fillId="24" borderId="0" xfId="66" applyFont="1" applyFill="1" applyBorder="1" applyAlignment="1">
      <alignment horizontal="left"/>
    </xf>
    <xf numFmtId="0" fontId="74" fillId="27" borderId="0" xfId="40" applyFont="1" applyFill="1" applyBorder="1" applyAlignment="1"/>
    <xf numFmtId="3" fontId="74" fillId="27" borderId="0" xfId="40" applyNumberFormat="1" applyFont="1" applyFill="1" applyBorder="1" applyAlignment="1">
      <alignment horizontal="right" wrapText="1"/>
    </xf>
    <xf numFmtId="0" fontId="75" fillId="26" borderId="0" xfId="63" applyFont="1" applyFill="1"/>
    <xf numFmtId="0" fontId="75" fillId="0" borderId="0" xfId="63" applyFont="1"/>
    <xf numFmtId="0" fontId="83" fillId="25" borderId="19" xfId="63" applyFont="1" applyFill="1" applyBorder="1"/>
    <xf numFmtId="0" fontId="75" fillId="25" borderId="0" xfId="63" applyFont="1" applyFill="1" applyAlignment="1"/>
    <xf numFmtId="0" fontId="75" fillId="25" borderId="0" xfId="63" applyFont="1" applyFill="1" applyBorder="1" applyAlignment="1"/>
    <xf numFmtId="4" fontId="74" fillId="27" borderId="0" xfId="40" applyNumberFormat="1" applyFont="1" applyFill="1" applyBorder="1" applyAlignment="1">
      <alignment horizontal="right" wrapText="1"/>
    </xf>
    <xf numFmtId="0" fontId="83" fillId="25" borderId="19" xfId="63" applyFont="1" applyFill="1" applyBorder="1" applyAlignment="1"/>
    <xf numFmtId="0" fontId="75" fillId="26" borderId="0" xfId="63" applyFont="1" applyFill="1" applyAlignment="1"/>
    <xf numFmtId="0" fontId="75" fillId="0" borderId="0" xfId="63" applyFont="1" applyAlignment="1"/>
    <xf numFmtId="0" fontId="74" fillId="27" borderId="0" xfId="66" applyFont="1" applyFill="1" applyBorder="1" applyAlignment="1">
      <alignment horizontal="left" indent="1"/>
    </xf>
    <xf numFmtId="0" fontId="77" fillId="27" borderId="0" xfId="66" applyFont="1" applyFill="1" applyBorder="1" applyAlignment="1">
      <alignment horizontal="left" indent="4"/>
    </xf>
    <xf numFmtId="0" fontId="74" fillId="27" borderId="0" xfId="66" applyFont="1" applyFill="1" applyBorder="1" applyAlignment="1">
      <alignment horizontal="left"/>
    </xf>
    <xf numFmtId="4" fontId="74" fillId="27" borderId="0" xfId="40" applyNumberFormat="1" applyFont="1" applyFill="1" applyBorder="1" applyAlignment="1">
      <alignment horizontal="right" vertical="center" wrapText="1"/>
    </xf>
    <xf numFmtId="0" fontId="74" fillId="24" borderId="0" xfId="66" applyFont="1" applyFill="1" applyBorder="1" applyAlignment="1">
      <alignment horizontal="left" vertical="top"/>
    </xf>
    <xf numFmtId="0" fontId="74" fillId="27" borderId="0" xfId="40" applyFont="1" applyFill="1" applyBorder="1" applyAlignment="1">
      <alignment horizontal="left" indent="1"/>
    </xf>
    <xf numFmtId="0" fontId="74" fillId="27" borderId="0" xfId="40" applyFont="1" applyFill="1" applyBorder="1"/>
    <xf numFmtId="1" fontId="16" fillId="26" borderId="0" xfId="63" applyNumberFormat="1" applyFont="1" applyFill="1" applyBorder="1" applyAlignment="1">
      <alignment horizontal="center" vertical="center" wrapText="1"/>
    </xf>
    <xf numFmtId="0" fontId="15" fillId="25" borderId="0" xfId="70" applyFont="1" applyFill="1" applyBorder="1" applyAlignment="1">
      <alignment horizontal="center" vertical="center" wrapText="1"/>
    </xf>
    <xf numFmtId="0" fontId="45" fillId="25" borderId="0" xfId="70" applyFont="1" applyFill="1" applyBorder="1"/>
    <xf numFmtId="0" fontId="15" fillId="0" borderId="0" xfId="70" applyFont="1" applyBorder="1" applyAlignment="1">
      <alignment horizontal="center" vertical="center" wrapText="1"/>
    </xf>
    <xf numFmtId="0" fontId="46" fillId="27" borderId="0" xfId="66" applyFont="1" applyFill="1" applyBorder="1" applyAlignment="1">
      <alignment horizontal="left"/>
    </xf>
    <xf numFmtId="3" fontId="119" fillId="27" borderId="0" xfId="40" applyNumberFormat="1" applyFont="1" applyFill="1" applyBorder="1" applyAlignment="1">
      <alignment horizontal="left" vertical="center" wrapText="1" indent="1"/>
    </xf>
    <xf numFmtId="3" fontId="132" fillId="27" borderId="0" xfId="40" applyNumberFormat="1" applyFont="1" applyFill="1" applyBorder="1" applyAlignment="1">
      <alignment horizontal="left" vertical="center" wrapText="1" indent="1"/>
    </xf>
    <xf numFmtId="3" fontId="71" fillId="27" borderId="0" xfId="40" applyNumberFormat="1" applyFont="1" applyFill="1" applyBorder="1" applyAlignment="1">
      <alignment horizontal="right" wrapText="1"/>
    </xf>
    <xf numFmtId="0" fontId="16" fillId="25" borderId="0" xfId="62" applyFont="1" applyFill="1" applyBorder="1" applyAlignment="1">
      <alignment wrapText="1"/>
    </xf>
    <xf numFmtId="0" fontId="20" fillId="25" borderId="0" xfId="62" applyFont="1" applyFill="1" applyBorder="1" applyAlignment="1">
      <alignment wrapText="1"/>
    </xf>
    <xf numFmtId="0" fontId="15" fillId="26" borderId="19" xfId="70" applyFont="1" applyFill="1" applyBorder="1" applyAlignment="1">
      <alignment vertical="center" wrapText="1"/>
    </xf>
    <xf numFmtId="0" fontId="20" fillId="26" borderId="0" xfId="63" applyFont="1" applyFill="1" applyBorder="1" applyAlignment="1">
      <alignment horizontal="left" vertical="top"/>
    </xf>
    <xf numFmtId="0" fontId="46" fillId="24" borderId="0" xfId="40" applyFont="1" applyFill="1" applyBorder="1" applyAlignment="1">
      <alignment horizontal="left" vertical="center"/>
    </xf>
    <xf numFmtId="0" fontId="15" fillId="25" borderId="86" xfId="70" applyFont="1" applyFill="1" applyBorder="1" applyAlignment="1">
      <alignment horizontal="center"/>
    </xf>
    <xf numFmtId="0" fontId="15" fillId="25" borderId="57" xfId="62" applyFont="1" applyFill="1" applyBorder="1" applyAlignment="1">
      <alignment horizontal="center"/>
    </xf>
    <xf numFmtId="0" fontId="15" fillId="25" borderId="12" xfId="62" applyFont="1" applyFill="1" applyBorder="1" applyAlignment="1"/>
    <xf numFmtId="177" fontId="27" fillId="27" borderId="0" xfId="220" applyNumberFormat="1" applyFont="1" applyFill="1" applyBorder="1" applyAlignment="1">
      <alignment horizontal="center" wrapText="1"/>
    </xf>
    <xf numFmtId="0" fontId="15" fillId="25" borderId="10" xfId="62" applyFont="1" applyFill="1" applyBorder="1" applyAlignment="1">
      <alignment horizontal="center"/>
    </xf>
    <xf numFmtId="0" fontId="6" fillId="0" borderId="10" xfId="62" applyBorder="1"/>
    <xf numFmtId="165" fontId="6" fillId="0" borderId="0" xfId="62" applyNumberFormat="1"/>
    <xf numFmtId="167" fontId="137" fillId="26" borderId="69" xfId="0" applyNumberFormat="1" applyFont="1" applyFill="1" applyBorder="1" applyAlignment="1">
      <alignment horizontal="right" indent="1"/>
    </xf>
    <xf numFmtId="167" fontId="139" fillId="26" borderId="0" xfId="62" applyNumberFormat="1" applyFont="1" applyFill="1" applyBorder="1" applyAlignment="1">
      <alignment horizontal="right" indent="1"/>
    </xf>
    <xf numFmtId="167" fontId="139" fillId="26" borderId="79" xfId="62" applyNumberFormat="1" applyFont="1" applyFill="1" applyBorder="1" applyAlignment="1">
      <alignment horizontal="right" indent="1"/>
    </xf>
    <xf numFmtId="167" fontId="139" fillId="26" borderId="80" xfId="62" applyNumberFormat="1" applyFont="1" applyFill="1" applyBorder="1" applyAlignment="1">
      <alignment horizontal="right" indent="1"/>
    </xf>
    <xf numFmtId="167" fontId="137" fillId="26" borderId="0" xfId="0" applyNumberFormat="1" applyFont="1" applyFill="1" applyBorder="1" applyAlignment="1">
      <alignment horizontal="right" indent="1"/>
    </xf>
    <xf numFmtId="167" fontId="137" fillId="26" borderId="81" xfId="0" applyNumberFormat="1" applyFont="1" applyFill="1" applyBorder="1" applyAlignment="1">
      <alignment horizontal="right" indent="1"/>
    </xf>
    <xf numFmtId="0" fontId="6" fillId="25" borderId="0" xfId="70" applyFill="1" applyBorder="1" applyProtection="1"/>
    <xf numFmtId="0" fontId="6" fillId="25" borderId="18" xfId="70" applyFill="1" applyBorder="1" applyProtection="1"/>
    <xf numFmtId="0" fontId="17" fillId="25" borderId="18" xfId="70" applyFont="1" applyFill="1" applyBorder="1" applyAlignment="1" applyProtection="1">
      <alignment horizontal="left"/>
    </xf>
    <xf numFmtId="0" fontId="6" fillId="26" borderId="0" xfId="70" applyFill="1" applyBorder="1" applyProtection="1"/>
    <xf numFmtId="0" fontId="6" fillId="25" borderId="0" xfId="70" applyFill="1" applyProtection="1">
      <protection locked="0"/>
    </xf>
    <xf numFmtId="0" fontId="6" fillId="0" borderId="0" xfId="70" applyProtection="1">
      <protection locked="0"/>
    </xf>
    <xf numFmtId="0" fontId="6" fillId="25" borderId="0" xfId="70" applyFill="1" applyProtection="1"/>
    <xf numFmtId="0" fontId="6" fillId="25" borderId="23" xfId="70" applyFill="1" applyBorder="1" applyProtection="1"/>
    <xf numFmtId="0" fontId="6" fillId="25" borderId="22" xfId="70" applyFill="1" applyBorder="1" applyProtection="1"/>
    <xf numFmtId="0" fontId="6" fillId="25" borderId="20" xfId="70" applyFill="1" applyBorder="1" applyProtection="1"/>
    <xf numFmtId="0" fontId="6" fillId="0" borderId="0" xfId="70" applyBorder="1" applyProtection="1"/>
    <xf numFmtId="0" fontId="64" fillId="25" borderId="0" xfId="70" applyFont="1" applyFill="1" applyBorder="1" applyProtection="1"/>
    <xf numFmtId="0" fontId="6" fillId="25" borderId="0" xfId="70" applyFill="1" applyAlignment="1" applyProtection="1">
      <alignment vertical="center"/>
    </xf>
    <xf numFmtId="0" fontId="6" fillId="25" borderId="20" xfId="70" applyFill="1" applyBorder="1" applyAlignment="1" applyProtection="1">
      <alignment vertical="center"/>
    </xf>
    <xf numFmtId="0" fontId="79" fillId="26" borderId="15" xfId="70" applyFont="1" applyFill="1" applyBorder="1" applyAlignment="1" applyProtection="1">
      <alignment vertical="center"/>
    </xf>
    <xf numFmtId="0" fontId="102" fillId="26" borderId="16" xfId="70" applyFont="1" applyFill="1" applyBorder="1" applyAlignment="1" applyProtection="1">
      <alignment vertical="center"/>
    </xf>
    <xf numFmtId="0" fontId="102" fillId="26" borderId="17" xfId="70" applyFont="1" applyFill="1" applyBorder="1" applyAlignment="1" applyProtection="1">
      <alignment vertical="center"/>
    </xf>
    <xf numFmtId="0" fontId="6" fillId="25" borderId="0" xfId="70" applyFill="1" applyAlignment="1" applyProtection="1">
      <alignment vertical="center"/>
      <protection locked="0"/>
    </xf>
    <xf numFmtId="0" fontId="6" fillId="0" borderId="0" xfId="70" applyAlignment="1" applyProtection="1">
      <alignment vertical="center"/>
      <protection locked="0"/>
    </xf>
    <xf numFmtId="0" fontId="17" fillId="25" borderId="20" xfId="70" applyFont="1" applyFill="1" applyBorder="1" applyProtection="1"/>
    <xf numFmtId="0" fontId="15" fillId="25" borderId="0" xfId="70" applyFont="1" applyFill="1" applyBorder="1" applyAlignment="1" applyProtection="1">
      <alignment horizontal="center" vertical="center"/>
    </xf>
    <xf numFmtId="0" fontId="15" fillId="25" borderId="13" xfId="70" applyFont="1" applyFill="1" applyBorder="1" applyAlignment="1" applyProtection="1">
      <alignment horizontal="right" vertical="center"/>
    </xf>
    <xf numFmtId="0" fontId="15" fillId="25" borderId="13" xfId="70" applyFont="1" applyFill="1" applyBorder="1" applyAlignment="1" applyProtection="1">
      <alignment horizontal="center" vertical="center"/>
    </xf>
    <xf numFmtId="0" fontId="15" fillId="25" borderId="13" xfId="70" applyFont="1" applyFill="1" applyBorder="1" applyAlignment="1" applyProtection="1">
      <alignment vertical="center"/>
    </xf>
    <xf numFmtId="0" fontId="15" fillId="25" borderId="13" xfId="70" applyFont="1" applyFill="1" applyBorder="1" applyAlignment="1" applyProtection="1">
      <alignment horizontal="center"/>
    </xf>
    <xf numFmtId="0" fontId="15" fillId="25" borderId="13" xfId="70" applyFont="1" applyFill="1" applyBorder="1" applyAlignment="1" applyProtection="1">
      <alignment horizontal="right"/>
    </xf>
    <xf numFmtId="0" fontId="15" fillId="25" borderId="13" xfId="70" applyFont="1" applyFill="1" applyBorder="1" applyAlignment="1" applyProtection="1"/>
    <xf numFmtId="0" fontId="14" fillId="25" borderId="0" xfId="70" applyFont="1" applyFill="1" applyBorder="1" applyProtection="1"/>
    <xf numFmtId="0" fontId="60" fillId="25" borderId="0" xfId="70" applyFont="1" applyFill="1" applyProtection="1"/>
    <xf numFmtId="0" fontId="60" fillId="25" borderId="20" xfId="70" applyFont="1" applyFill="1" applyBorder="1" applyProtection="1"/>
    <xf numFmtId="0" fontId="60" fillId="25" borderId="0" xfId="70" applyFont="1" applyFill="1" applyProtection="1">
      <protection locked="0"/>
    </xf>
    <xf numFmtId="0" fontId="60" fillId="0" borderId="0" xfId="70" applyFont="1" applyProtection="1">
      <protection locked="0"/>
    </xf>
    <xf numFmtId="0" fontId="17" fillId="25" borderId="0" xfId="70" applyFont="1" applyFill="1" applyBorder="1" applyProtection="1"/>
    <xf numFmtId="0" fontId="9" fillId="25" borderId="0" xfId="70" applyFont="1" applyFill="1" applyBorder="1" applyProtection="1"/>
    <xf numFmtId="0" fontId="17" fillId="0" borderId="0" xfId="70" applyFont="1" applyBorder="1" applyProtection="1"/>
    <xf numFmtId="0" fontId="63" fillId="25" borderId="0" xfId="70" applyFont="1" applyFill="1" applyBorder="1" applyProtection="1"/>
    <xf numFmtId="0" fontId="61" fillId="25" borderId="0" xfId="70" applyFont="1" applyFill="1" applyProtection="1"/>
    <xf numFmtId="0" fontId="61" fillId="25" borderId="20" xfId="70" applyFont="1" applyFill="1" applyBorder="1" applyProtection="1"/>
    <xf numFmtId="0" fontId="67" fillId="25" borderId="0" xfId="70" applyFont="1" applyFill="1" applyBorder="1" applyProtection="1"/>
    <xf numFmtId="0" fontId="61" fillId="25" borderId="0" xfId="70" applyFont="1" applyFill="1" applyProtection="1">
      <protection locked="0"/>
    </xf>
    <xf numFmtId="0" fontId="61" fillId="0" borderId="0" xfId="70" applyFont="1" applyProtection="1">
      <protection locked="0"/>
    </xf>
    <xf numFmtId="0" fontId="20" fillId="0" borderId="0" xfId="70" applyFont="1" applyBorder="1" applyAlignment="1" applyProtection="1"/>
    <xf numFmtId="0" fontId="6" fillId="25" borderId="0" xfId="70" applyFill="1" applyBorder="1" applyAlignment="1" applyProtection="1"/>
    <xf numFmtId="0" fontId="10" fillId="25" borderId="0" xfId="70" applyFont="1" applyFill="1" applyBorder="1" applyProtection="1"/>
    <xf numFmtId="167" fontId="74" fillId="25" borderId="0" xfId="70" applyNumberFormat="1" applyFont="1" applyFill="1" applyBorder="1" applyAlignment="1" applyProtection="1">
      <alignment horizontal="right"/>
    </xf>
    <xf numFmtId="167" fontId="74" fillId="26" borderId="0" xfId="70" applyNumberFormat="1" applyFont="1" applyFill="1" applyBorder="1" applyAlignment="1" applyProtection="1">
      <alignment horizontal="right"/>
    </xf>
    <xf numFmtId="0" fontId="59" fillId="25" borderId="0" xfId="70" applyFont="1" applyFill="1" applyBorder="1" applyAlignment="1" applyProtection="1">
      <alignment horizontal="left"/>
    </xf>
    <xf numFmtId="167" fontId="66" fillId="25" borderId="0" xfId="70" applyNumberFormat="1" applyFont="1" applyFill="1" applyBorder="1" applyAlignment="1" applyProtection="1">
      <alignment horizontal="right"/>
    </xf>
    <xf numFmtId="167" fontId="66" fillId="26" borderId="0" xfId="70" applyNumberFormat="1" applyFont="1" applyFill="1" applyBorder="1" applyAlignment="1" applyProtection="1">
      <alignment horizontal="right"/>
    </xf>
    <xf numFmtId="0" fontId="45" fillId="25" borderId="0" xfId="70" applyFont="1" applyFill="1" applyProtection="1"/>
    <xf numFmtId="0" fontId="45" fillId="25" borderId="20" xfId="70" applyFont="1" applyFill="1" applyBorder="1" applyProtection="1"/>
    <xf numFmtId="167" fontId="15" fillId="25" borderId="0" xfId="70" applyNumberFormat="1" applyFont="1" applyFill="1" applyBorder="1" applyAlignment="1" applyProtection="1">
      <alignment horizontal="right"/>
    </xf>
    <xf numFmtId="167" fontId="15" fillId="26" borderId="0" xfId="70" applyNumberFormat="1" applyFont="1" applyFill="1" applyBorder="1" applyAlignment="1" applyProtection="1">
      <alignment horizontal="right"/>
    </xf>
    <xf numFmtId="0" fontId="6" fillId="25" borderId="0" xfId="70" applyFont="1" applyFill="1" applyProtection="1"/>
    <xf numFmtId="0" fontId="6" fillId="25" borderId="20" xfId="70" applyFont="1" applyFill="1" applyBorder="1" applyProtection="1"/>
    <xf numFmtId="0" fontId="16" fillId="24" borderId="0" xfId="40" applyFont="1" applyFill="1" applyBorder="1" applyAlignment="1" applyProtection="1">
      <alignment horizontal="left"/>
    </xf>
    <xf numFmtId="167" fontId="16" fillId="25" borderId="0" xfId="70" applyNumberFormat="1" applyFont="1" applyFill="1" applyBorder="1" applyAlignment="1" applyProtection="1">
      <alignment horizontal="right"/>
    </xf>
    <xf numFmtId="167" fontId="16" fillId="26" borderId="0" xfId="70" applyNumberFormat="1" applyFont="1" applyFill="1" applyBorder="1" applyAlignment="1" applyProtection="1">
      <alignment horizontal="right"/>
    </xf>
    <xf numFmtId="0" fontId="6" fillId="25" borderId="0" xfId="70" applyFont="1" applyFill="1" applyProtection="1">
      <protection locked="0"/>
    </xf>
    <xf numFmtId="0" fontId="6" fillId="0" borderId="0" xfId="70" applyFont="1" applyProtection="1">
      <protection locked="0"/>
    </xf>
    <xf numFmtId="167" fontId="16" fillId="26" borderId="0" xfId="70" applyNumberFormat="1" applyFont="1" applyFill="1" applyBorder="1" applyAlignment="1" applyProtection="1">
      <alignment horizontal="right"/>
      <protection locked="0"/>
    </xf>
    <xf numFmtId="0" fontId="65" fillId="25" borderId="20" xfId="70" applyFont="1" applyFill="1" applyBorder="1" applyAlignment="1" applyProtection="1">
      <alignment horizontal="center"/>
    </xf>
    <xf numFmtId="0" fontId="33" fillId="25" borderId="0" xfId="70" applyFont="1" applyFill="1" applyBorder="1" applyProtection="1"/>
    <xf numFmtId="0" fontId="80" fillId="25" borderId="0" xfId="70" applyFont="1" applyFill="1" applyBorder="1" applyAlignment="1" applyProtection="1">
      <alignment horizontal="left" vertical="center"/>
    </xf>
    <xf numFmtId="1" fontId="16" fillId="25" borderId="0" xfId="70" applyNumberFormat="1" applyFont="1" applyFill="1" applyBorder="1" applyAlignment="1" applyProtection="1">
      <alignment horizontal="center"/>
    </xf>
    <xf numFmtId="3" fontId="16" fillId="25" borderId="0" xfId="70" applyNumberFormat="1" applyFont="1" applyFill="1" applyBorder="1" applyAlignment="1" applyProtection="1">
      <alignment horizontal="center"/>
    </xf>
    <xf numFmtId="0" fontId="6" fillId="0" borderId="18" xfId="70" applyFill="1" applyBorder="1" applyProtection="1"/>
    <xf numFmtId="0" fontId="15" fillId="25" borderId="0" xfId="70" applyFont="1" applyFill="1" applyBorder="1" applyAlignment="1" applyProtection="1">
      <alignment horizontal="right"/>
    </xf>
    <xf numFmtId="0" fontId="6" fillId="0" borderId="0" xfId="70" applyFill="1" applyAlignment="1" applyProtection="1">
      <alignment horizontal="center"/>
      <protection locked="0"/>
    </xf>
    <xf numFmtId="0" fontId="6" fillId="0" borderId="0" xfId="70" applyFill="1" applyProtection="1">
      <protection locked="0"/>
    </xf>
    <xf numFmtId="0" fontId="13" fillId="25" borderId="22" xfId="70" applyFont="1" applyFill="1" applyBorder="1" applyAlignment="1" applyProtection="1">
      <alignment horizontal="left"/>
    </xf>
    <xf numFmtId="0" fontId="20" fillId="25" borderId="22" xfId="70" applyFont="1" applyFill="1" applyBorder="1" applyProtection="1"/>
    <xf numFmtId="0" fontId="45" fillId="25" borderId="22" xfId="70" applyFont="1" applyFill="1" applyBorder="1" applyAlignment="1" applyProtection="1">
      <alignment horizontal="left"/>
    </xf>
    <xf numFmtId="0" fontId="6" fillId="25" borderId="21" xfId="70" applyFill="1" applyBorder="1" applyProtection="1"/>
    <xf numFmtId="0" fontId="6" fillId="25" borderId="19" xfId="70" applyFill="1" applyBorder="1" applyProtection="1"/>
    <xf numFmtId="0" fontId="6" fillId="25" borderId="0" xfId="70" applyFill="1" applyBorder="1" applyAlignment="1" applyProtection="1">
      <alignment vertical="center"/>
    </xf>
    <xf numFmtId="0" fontId="15" fillId="25" borderId="0" xfId="70" applyFont="1" applyFill="1" applyBorder="1" applyAlignment="1" applyProtection="1">
      <alignment horizontal="center"/>
    </xf>
    <xf numFmtId="0" fontId="6" fillId="0" borderId="0" xfId="70" applyFill="1" applyAlignment="1" applyProtection="1">
      <alignment vertical="center"/>
      <protection locked="0"/>
    </xf>
    <xf numFmtId="0" fontId="6" fillId="25" borderId="0" xfId="70" applyFill="1" applyBorder="1" applyAlignment="1" applyProtection="1">
      <alignment vertical="justify"/>
    </xf>
    <xf numFmtId="0" fontId="9" fillId="25" borderId="19" xfId="70" applyFont="1" applyFill="1" applyBorder="1" applyProtection="1"/>
    <xf numFmtId="0" fontId="62" fillId="25" borderId="0" xfId="70" applyFont="1" applyFill="1" applyBorder="1" applyProtection="1"/>
    <xf numFmtId="0" fontId="63" fillId="25" borderId="19" xfId="70" applyFont="1" applyFill="1" applyBorder="1" applyProtection="1"/>
    <xf numFmtId="0" fontId="7" fillId="25" borderId="0" xfId="70" applyFont="1" applyFill="1" applyBorder="1" applyProtection="1"/>
    <xf numFmtId="0" fontId="112" fillId="0" borderId="0" xfId="70" applyFont="1" applyFill="1" applyAlignment="1" applyProtection="1">
      <alignment vertical="center" wrapText="1"/>
      <protection locked="0"/>
    </xf>
    <xf numFmtId="165" fontId="6" fillId="0" borderId="0" xfId="70" applyNumberFormat="1" applyFill="1" applyProtection="1">
      <protection locked="0"/>
    </xf>
    <xf numFmtId="0" fontId="17" fillId="25" borderId="0" xfId="70" applyFont="1" applyFill="1" applyProtection="1"/>
    <xf numFmtId="0" fontId="16" fillId="25" borderId="0" xfId="70" applyFont="1" applyFill="1" applyBorder="1" applyProtection="1"/>
    <xf numFmtId="0" fontId="14" fillId="25" borderId="19" xfId="70" applyFont="1" applyFill="1" applyBorder="1" applyProtection="1"/>
    <xf numFmtId="0" fontId="17" fillId="0" borderId="0" xfId="70" applyFont="1" applyProtection="1">
      <protection locked="0"/>
    </xf>
    <xf numFmtId="0" fontId="15" fillId="25" borderId="0" xfId="70" applyFont="1" applyFill="1" applyBorder="1" applyAlignment="1" applyProtection="1">
      <alignment horizontal="left"/>
    </xf>
    <xf numFmtId="167" fontId="6" fillId="0" borderId="0" xfId="70" applyNumberFormat="1" applyFill="1" applyProtection="1">
      <protection locked="0"/>
    </xf>
    <xf numFmtId="0" fontId="10" fillId="25" borderId="19" xfId="70" applyFont="1" applyFill="1" applyBorder="1" applyProtection="1"/>
    <xf numFmtId="165" fontId="16" fillId="25" borderId="0" xfId="70" applyNumberFormat="1" applyFont="1" applyFill="1" applyBorder="1" applyAlignment="1" applyProtection="1">
      <alignment horizontal="center"/>
    </xf>
    <xf numFmtId="165" fontId="7" fillId="25" borderId="0" xfId="70" applyNumberFormat="1" applyFont="1" applyFill="1" applyBorder="1" applyAlignment="1" applyProtection="1">
      <alignment horizontal="center"/>
    </xf>
    <xf numFmtId="0" fontId="6" fillId="0" borderId="0" xfId="70" applyFill="1" applyAlignment="1" applyProtection="1">
      <alignment horizontal="center" vertical="center"/>
      <protection locked="0"/>
    </xf>
    <xf numFmtId="0" fontId="17" fillId="0" borderId="0" xfId="70" applyFont="1" applyFill="1" applyProtection="1">
      <protection locked="0"/>
    </xf>
    <xf numFmtId="0" fontId="65" fillId="0" borderId="0" xfId="70" applyFont="1" applyFill="1" applyAlignment="1" applyProtection="1">
      <alignment horizontal="left"/>
      <protection locked="0"/>
    </xf>
    <xf numFmtId="14" fontId="140" fillId="0" borderId="0" xfId="70" applyNumberFormat="1" applyFont="1" applyFill="1" applyAlignment="1" applyProtection="1">
      <protection locked="0"/>
    </xf>
    <xf numFmtId="0" fontId="60" fillId="25" borderId="0" xfId="70" applyFont="1" applyFill="1" applyBorder="1" applyProtection="1"/>
    <xf numFmtId="167" fontId="74" fillId="25" borderId="0" xfId="70" applyNumberFormat="1" applyFont="1" applyFill="1" applyBorder="1" applyAlignment="1" applyProtection="1"/>
    <xf numFmtId="167" fontId="74" fillId="26" borderId="0" xfId="70" applyNumberFormat="1" applyFont="1" applyFill="1" applyBorder="1" applyAlignment="1" applyProtection="1"/>
    <xf numFmtId="0" fontId="140" fillId="0" borderId="0" xfId="70" applyFont="1" applyFill="1" applyAlignment="1" applyProtection="1">
      <alignment vertical="center" wrapText="1"/>
      <protection locked="0"/>
    </xf>
    <xf numFmtId="0" fontId="60" fillId="0" borderId="0" xfId="70" applyFont="1" applyFill="1" applyProtection="1">
      <protection locked="0"/>
    </xf>
    <xf numFmtId="167" fontId="15" fillId="25" borderId="0" xfId="70" applyNumberFormat="1" applyFont="1" applyFill="1" applyBorder="1" applyAlignment="1" applyProtection="1"/>
    <xf numFmtId="167" fontId="15" fillId="26" borderId="0" xfId="70" applyNumberFormat="1" applyFont="1" applyFill="1" applyBorder="1" applyAlignment="1" applyProtection="1"/>
    <xf numFmtId="0" fontId="45" fillId="0" borderId="0" xfId="70" applyFont="1" applyFill="1" applyAlignment="1" applyProtection="1">
      <protection locked="0"/>
    </xf>
    <xf numFmtId="0" fontId="28" fillId="0" borderId="0" xfId="70" applyFont="1" applyFill="1" applyAlignment="1" applyProtection="1">
      <alignment horizontal="center"/>
      <protection locked="0"/>
    </xf>
    <xf numFmtId="0" fontId="17" fillId="25" borderId="0" xfId="70" applyFont="1" applyFill="1" applyBorder="1" applyAlignment="1" applyProtection="1">
      <alignment vertical="center"/>
    </xf>
    <xf numFmtId="167" fontId="6" fillId="0" borderId="0" xfId="70" applyNumberFormat="1" applyFill="1" applyAlignment="1" applyProtection="1">
      <alignment horizontal="center"/>
      <protection locked="0"/>
    </xf>
    <xf numFmtId="167" fontId="16" fillId="25" borderId="0" xfId="70" applyNumberFormat="1" applyFont="1" applyFill="1" applyBorder="1" applyAlignment="1" applyProtection="1"/>
    <xf numFmtId="167" fontId="16" fillId="26" borderId="0" xfId="70" applyNumberFormat="1" applyFont="1" applyFill="1" applyBorder="1" applyAlignment="1" applyProtection="1"/>
    <xf numFmtId="165" fontId="17" fillId="0" borderId="0" xfId="70" applyNumberFormat="1" applyFont="1" applyFill="1" applyProtection="1">
      <protection locked="0"/>
    </xf>
    <xf numFmtId="0" fontId="6" fillId="0" borderId="0" xfId="70" applyFont="1" applyFill="1" applyAlignment="1" applyProtection="1">
      <alignment wrapText="1"/>
      <protection locked="0"/>
    </xf>
    <xf numFmtId="0" fontId="6" fillId="0" borderId="0" xfId="70" applyFill="1" applyAlignment="1" applyProtection="1">
      <alignment wrapText="1"/>
      <protection locked="0"/>
    </xf>
    <xf numFmtId="3" fontId="6" fillId="0" borderId="0" xfId="70" applyNumberFormat="1" applyFill="1" applyAlignment="1" applyProtection="1">
      <alignment horizontal="center"/>
      <protection locked="0"/>
    </xf>
    <xf numFmtId="0" fontId="16" fillId="25" borderId="0" xfId="70" applyFont="1" applyFill="1" applyBorder="1" applyAlignment="1" applyProtection="1">
      <alignment horizontal="left" indent="1"/>
    </xf>
    <xf numFmtId="169" fontId="59" fillId="25" borderId="0" xfId="70" applyNumberFormat="1" applyFont="1" applyFill="1" applyBorder="1" applyAlignment="1" applyProtection="1">
      <alignment horizontal="center"/>
    </xf>
    <xf numFmtId="165" fontId="116" fillId="25" borderId="0" xfId="70" applyNumberFormat="1" applyFont="1" applyFill="1" applyBorder="1" applyAlignment="1" applyProtection="1">
      <alignment horizontal="center"/>
    </xf>
    <xf numFmtId="165" fontId="20" fillId="25" borderId="0" xfId="70" applyNumberFormat="1" applyFont="1" applyFill="1" applyBorder="1" applyAlignment="1" applyProtection="1">
      <alignment horizontal="right"/>
    </xf>
    <xf numFmtId="0" fontId="45" fillId="25" borderId="0" xfId="70" applyFont="1" applyFill="1" applyBorder="1" applyProtection="1"/>
    <xf numFmtId="0" fontId="18" fillId="30" borderId="19" xfId="70" applyFont="1" applyFill="1" applyBorder="1" applyAlignment="1" applyProtection="1">
      <alignment horizontal="center" vertical="center"/>
    </xf>
    <xf numFmtId="0" fontId="6" fillId="25" borderId="0" xfId="70" applyFill="1" applyBorder="1" applyAlignment="1" applyProtection="1">
      <alignment horizontal="left"/>
    </xf>
    <xf numFmtId="0" fontId="6" fillId="26" borderId="0" xfId="70" applyFill="1" applyProtection="1"/>
    <xf numFmtId="0" fontId="13" fillId="25" borderId="23" xfId="70" applyFont="1" applyFill="1" applyBorder="1" applyAlignment="1" applyProtection="1">
      <alignment horizontal="left"/>
    </xf>
    <xf numFmtId="0" fontId="20" fillId="25" borderId="22" xfId="70" applyFont="1" applyFill="1" applyBorder="1" applyAlignment="1" applyProtection="1">
      <alignment horizontal="right"/>
    </xf>
    <xf numFmtId="0" fontId="13" fillId="25" borderId="20" xfId="70" applyFont="1" applyFill="1" applyBorder="1" applyAlignment="1" applyProtection="1">
      <alignment horizontal="left"/>
    </xf>
    <xf numFmtId="0" fontId="20" fillId="0" borderId="0" xfId="70" applyFont="1" applyBorder="1" applyAlignment="1" applyProtection="1">
      <alignment vertical="center"/>
    </xf>
    <xf numFmtId="0" fontId="13" fillId="25" borderId="0" xfId="70" applyFont="1" applyFill="1" applyBorder="1" applyAlignment="1" applyProtection="1">
      <alignment horizontal="left"/>
    </xf>
    <xf numFmtId="0" fontId="45" fillId="25" borderId="0" xfId="70" applyFont="1" applyFill="1" applyBorder="1" applyAlignment="1" applyProtection="1">
      <alignment horizontal="left"/>
    </xf>
    <xf numFmtId="0" fontId="79" fillId="26" borderId="15" xfId="70" applyFont="1" applyFill="1" applyBorder="1" applyAlignment="1" applyProtection="1"/>
    <xf numFmtId="0" fontId="15" fillId="25" borderId="0" xfId="70" applyFont="1" applyFill="1" applyBorder="1" applyAlignment="1" applyProtection="1">
      <alignment horizontal="center" vertical="distributed"/>
    </xf>
    <xf numFmtId="165" fontId="6" fillId="0" borderId="0" xfId="70" applyNumberFormat="1" applyProtection="1">
      <protection locked="0"/>
    </xf>
    <xf numFmtId="0" fontId="27" fillId="25" borderId="0" xfId="70" applyFont="1" applyFill="1" applyProtection="1"/>
    <xf numFmtId="0" fontId="27" fillId="25" borderId="20" xfId="70" applyFont="1" applyFill="1" applyBorder="1" applyProtection="1"/>
    <xf numFmtId="0" fontId="27" fillId="25" borderId="0" xfId="70" applyFont="1" applyFill="1" applyBorder="1" applyProtection="1"/>
    <xf numFmtId="0" fontId="27" fillId="0" borderId="0" xfId="70" applyFont="1" applyProtection="1">
      <protection locked="0"/>
    </xf>
    <xf numFmtId="0" fontId="25" fillId="25" borderId="0" xfId="70" applyFont="1" applyFill="1" applyProtection="1"/>
    <xf numFmtId="0" fontId="25" fillId="0" borderId="0" xfId="70" applyFont="1" applyProtection="1">
      <protection locked="0"/>
    </xf>
    <xf numFmtId="0" fontId="25" fillId="25" borderId="20" xfId="70" applyFont="1" applyFill="1" applyBorder="1" applyProtection="1"/>
    <xf numFmtId="164" fontId="15" fillId="25" borderId="0" xfId="70" applyNumberFormat="1" applyFont="1" applyFill="1" applyBorder="1" applyAlignment="1" applyProtection="1">
      <alignment horizontal="center"/>
    </xf>
    <xf numFmtId="164" fontId="59" fillId="25" borderId="0" xfId="70" applyNumberFormat="1" applyFont="1" applyFill="1" applyBorder="1" applyAlignment="1" applyProtection="1">
      <alignment horizontal="center"/>
    </xf>
    <xf numFmtId="165" fontId="74" fillId="26" borderId="0" xfId="70" applyNumberFormat="1" applyFont="1" applyFill="1" applyBorder="1" applyAlignment="1" applyProtection="1">
      <alignment horizontal="right"/>
    </xf>
    <xf numFmtId="165" fontId="15" fillId="26" borderId="0" xfId="70" applyNumberFormat="1" applyFont="1" applyFill="1" applyBorder="1" applyAlignment="1" applyProtection="1">
      <alignment horizontal="right"/>
    </xf>
    <xf numFmtId="1" fontId="15" fillId="25" borderId="0" xfId="70" applyNumberFormat="1" applyFont="1" applyFill="1" applyBorder="1" applyAlignment="1" applyProtection="1">
      <alignment horizontal="center"/>
    </xf>
    <xf numFmtId="165" fontId="16" fillId="26" borderId="0" xfId="70" applyNumberFormat="1" applyFont="1" applyFill="1" applyBorder="1" applyAlignment="1" applyProtection="1">
      <alignment horizontal="right"/>
    </xf>
    <xf numFmtId="0" fontId="28" fillId="25" borderId="20" xfId="70" applyFont="1" applyFill="1" applyBorder="1" applyProtection="1"/>
    <xf numFmtId="0" fontId="117" fillId="25" borderId="0" xfId="70" applyFont="1" applyFill="1" applyProtection="1"/>
    <xf numFmtId="164" fontId="66" fillId="25" borderId="0" xfId="70" applyNumberFormat="1" applyFont="1" applyFill="1" applyBorder="1" applyAlignment="1" applyProtection="1">
      <alignment horizontal="center"/>
    </xf>
    <xf numFmtId="0" fontId="117" fillId="0" borderId="0" xfId="70" applyFont="1" applyProtection="1">
      <protection locked="0"/>
    </xf>
    <xf numFmtId="0" fontId="18" fillId="30" borderId="20" xfId="70" applyFont="1" applyFill="1" applyBorder="1" applyAlignment="1" applyProtection="1">
      <alignment horizontal="center" vertical="center"/>
    </xf>
    <xf numFmtId="0" fontId="6" fillId="0" borderId="0" xfId="70" applyProtection="1"/>
    <xf numFmtId="0" fontId="20" fillId="25" borderId="0" xfId="70" applyFont="1" applyFill="1" applyBorder="1" applyAlignment="1" applyProtection="1">
      <alignment horizontal="right"/>
    </xf>
    <xf numFmtId="0" fontId="16" fillId="24" borderId="0" xfId="40" applyFont="1" applyFill="1" applyBorder="1" applyAlignment="1" applyProtection="1">
      <alignment horizontal="left" indent="1"/>
    </xf>
    <xf numFmtId="0" fontId="15" fillId="26" borderId="13" xfId="70" applyFont="1" applyFill="1" applyBorder="1" applyAlignment="1">
      <alignment horizontal="center"/>
    </xf>
    <xf numFmtId="0" fontId="15" fillId="25" borderId="12" xfId="0" applyFont="1" applyFill="1" applyBorder="1" applyAlignment="1">
      <alignment horizontal="center"/>
    </xf>
    <xf numFmtId="1" fontId="15" fillId="26" borderId="12" xfId="63" applyNumberFormat="1" applyFont="1" applyFill="1" applyBorder="1" applyAlignment="1">
      <alignment horizontal="center" vertical="center"/>
    </xf>
    <xf numFmtId="1" fontId="15" fillId="26" borderId="12" xfId="63" applyNumberFormat="1" applyFont="1" applyFill="1" applyBorder="1" applyAlignment="1">
      <alignment horizontal="center" vertical="center" wrapText="1"/>
    </xf>
    <xf numFmtId="0" fontId="15" fillId="0" borderId="0" xfId="70" applyFont="1" applyBorder="1" applyAlignment="1">
      <alignment horizontal="left" indent="1"/>
    </xf>
    <xf numFmtId="0" fontId="13" fillId="25" borderId="22" xfId="62" applyFont="1" applyFill="1" applyBorder="1" applyAlignment="1">
      <alignment horizontal="left"/>
    </xf>
    <xf numFmtId="3" fontId="74" fillId="27" borderId="0" xfId="40" applyNumberFormat="1" applyFont="1" applyFill="1" applyBorder="1" applyAlignment="1">
      <alignment horizontal="left" vertical="center" wrapText="1"/>
    </xf>
    <xf numFmtId="0" fontId="6" fillId="25" borderId="0" xfId="53" applyFill="1"/>
    <xf numFmtId="0" fontId="13" fillId="25" borderId="0" xfId="53" applyFont="1" applyFill="1" applyBorder="1" applyAlignment="1">
      <alignment horizontal="left"/>
    </xf>
    <xf numFmtId="0" fontId="14" fillId="25" borderId="0" xfId="72" applyFont="1" applyFill="1" applyBorder="1"/>
    <xf numFmtId="0" fontId="15" fillId="25" borderId="0" xfId="72" applyFont="1" applyFill="1" applyBorder="1" applyAlignment="1">
      <alignment horizontal="center"/>
    </xf>
    <xf numFmtId="0" fontId="15" fillId="26" borderId="0" xfId="72" applyFont="1" applyFill="1" applyBorder="1" applyAlignment="1">
      <alignment horizontal="center"/>
    </xf>
    <xf numFmtId="0" fontId="6" fillId="26" borderId="0" xfId="53" applyFill="1"/>
    <xf numFmtId="0" fontId="6" fillId="0" borderId="0" xfId="53"/>
    <xf numFmtId="0" fontId="15" fillId="25" borderId="0" xfId="78" applyFont="1" applyFill="1" applyBorder="1" applyAlignment="1">
      <alignment vertical="center" wrapText="1"/>
    </xf>
    <xf numFmtId="0" fontId="15" fillId="25" borderId="0" xfId="72" applyFont="1" applyFill="1" applyBorder="1" applyAlignment="1">
      <alignment horizontal="center" vertical="center"/>
    </xf>
    <xf numFmtId="0" fontId="15" fillId="25" borderId="0" xfId="227" applyFont="1" applyFill="1" applyBorder="1" applyAlignment="1">
      <alignment horizontal="center" vertical="center"/>
    </xf>
    <xf numFmtId="0" fontId="45" fillId="25" borderId="0" xfId="227" applyFont="1" applyFill="1" applyBorder="1" applyAlignment="1"/>
    <xf numFmtId="0" fontId="22" fillId="25" borderId="0" xfId="227" applyFont="1" applyFill="1" applyBorder="1" applyAlignment="1"/>
    <xf numFmtId="179" fontId="15" fillId="25" borderId="0" xfId="72" applyNumberFormat="1" applyFont="1" applyFill="1" applyBorder="1" applyAlignment="1">
      <alignment horizontal="center"/>
    </xf>
    <xf numFmtId="0" fontId="15" fillId="0" borderId="0" xfId="227" applyFont="1" applyBorder="1" applyAlignment="1">
      <alignment horizontal="center" vertical="center"/>
    </xf>
    <xf numFmtId="0" fontId="45" fillId="25" borderId="0" xfId="53" applyFont="1" applyFill="1"/>
    <xf numFmtId="0" fontId="47" fillId="25" borderId="0" xfId="53" applyFont="1" applyFill="1" applyBorder="1" applyAlignment="1">
      <alignment horizontal="left"/>
    </xf>
    <xf numFmtId="0" fontId="32" fillId="25" borderId="0" xfId="72" applyFont="1" applyFill="1" applyBorder="1"/>
    <xf numFmtId="0" fontId="45" fillId="0" borderId="0" xfId="53" applyFont="1"/>
    <xf numFmtId="3" fontId="74" fillId="24" borderId="0" xfId="40" applyNumberFormat="1" applyFont="1" applyFill="1" applyBorder="1" applyAlignment="1">
      <alignment horizontal="left" vertical="center"/>
    </xf>
    <xf numFmtId="0" fontId="6" fillId="25" borderId="0" xfId="53" applyFont="1" applyFill="1"/>
    <xf numFmtId="3" fontId="12" fillId="24" borderId="0" xfId="40" applyNumberFormat="1" applyFont="1" applyFill="1" applyBorder="1" applyAlignment="1">
      <alignment horizontal="left" vertical="center"/>
    </xf>
    <xf numFmtId="3" fontId="7" fillId="27" borderId="0" xfId="40" applyNumberFormat="1" applyFont="1" applyFill="1" applyBorder="1" applyAlignment="1">
      <alignment horizontal="left" vertical="center" wrapText="1"/>
    </xf>
    <xf numFmtId="179" fontId="12" fillId="25" borderId="0" xfId="72" applyNumberFormat="1" applyFont="1" applyFill="1" applyBorder="1" applyAlignment="1">
      <alignment horizontal="center"/>
    </xf>
    <xf numFmtId="0" fontId="6" fillId="25" borderId="19" xfId="72" applyFont="1" applyFill="1" applyBorder="1"/>
    <xf numFmtId="0" fontId="6" fillId="0" borderId="0" xfId="53" applyFont="1"/>
    <xf numFmtId="0" fontId="10" fillId="25" borderId="0" xfId="72" applyFont="1" applyFill="1" applyBorder="1" applyAlignment="1">
      <alignment vertical="center"/>
    </xf>
    <xf numFmtId="179" fontId="12" fillId="25" borderId="0" xfId="72" applyNumberFormat="1" applyFont="1" applyFill="1" applyBorder="1" applyAlignment="1">
      <alignment horizontal="right"/>
    </xf>
    <xf numFmtId="179" fontId="12" fillId="24" borderId="0" xfId="40" applyNumberFormat="1" applyFont="1" applyFill="1" applyBorder="1" applyAlignment="1">
      <alignment horizontal="right" wrapText="1"/>
    </xf>
    <xf numFmtId="3" fontId="7" fillId="24" borderId="0" xfId="40" applyNumberFormat="1" applyFont="1" applyFill="1" applyBorder="1" applyAlignment="1">
      <alignment horizontal="center" wrapText="1"/>
    </xf>
    <xf numFmtId="0" fontId="6" fillId="25" borderId="0" xfId="72" applyFont="1" applyFill="1" applyBorder="1"/>
    <xf numFmtId="0" fontId="33" fillId="25" borderId="0" xfId="227" applyFont="1" applyFill="1" applyBorder="1" applyAlignment="1"/>
    <xf numFmtId="179" fontId="15" fillId="24" borderId="0" xfId="40" applyNumberFormat="1" applyFont="1" applyFill="1" applyBorder="1" applyAlignment="1">
      <alignment horizontal="right" wrapText="1"/>
    </xf>
    <xf numFmtId="0" fontId="33" fillId="25" borderId="0" xfId="227" quotePrefix="1" applyFont="1" applyFill="1" applyBorder="1" applyAlignment="1"/>
    <xf numFmtId="3" fontId="15" fillId="24" borderId="0" xfId="40" applyNumberFormat="1" applyFont="1" applyFill="1" applyBorder="1" applyAlignment="1">
      <alignment horizontal="center" wrapText="1"/>
    </xf>
    <xf numFmtId="0" fontId="51" fillId="25" borderId="0" xfId="72" applyFont="1" applyFill="1" applyBorder="1"/>
    <xf numFmtId="0" fontId="15" fillId="25" borderId="0" xfId="227" quotePrefix="1" applyFont="1" applyFill="1" applyBorder="1" applyAlignment="1">
      <alignment horizontal="left"/>
    </xf>
    <xf numFmtId="0" fontId="141" fillId="25" borderId="0" xfId="72" applyFont="1" applyFill="1" applyBorder="1"/>
    <xf numFmtId="179" fontId="33" fillId="24" borderId="0" xfId="40" applyNumberFormat="1" applyFont="1" applyFill="1" applyBorder="1" applyAlignment="1">
      <alignment horizontal="right" wrapText="1"/>
    </xf>
    <xf numFmtId="179" fontId="47" fillId="25" borderId="0" xfId="53" applyNumberFormat="1" applyFont="1" applyFill="1" applyAlignment="1">
      <alignment horizontal="right"/>
    </xf>
    <xf numFmtId="0" fontId="16" fillId="25" borderId="0" xfId="78" applyFont="1" applyFill="1" applyBorder="1" applyAlignment="1">
      <alignment horizontal="left" wrapText="1" indent="1"/>
    </xf>
    <xf numFmtId="0" fontId="6" fillId="25" borderId="0" xfId="78" applyFill="1" applyBorder="1"/>
    <xf numFmtId="0" fontId="13" fillId="25" borderId="0" xfId="72" applyFont="1" applyFill="1" applyBorder="1" applyAlignment="1">
      <alignment vertical="center"/>
    </xf>
    <xf numFmtId="1" fontId="20" fillId="25" borderId="0" xfId="227" applyNumberFormat="1" applyFont="1" applyFill="1" applyBorder="1" applyAlignment="1">
      <alignment horizontal="right"/>
    </xf>
    <xf numFmtId="180" fontId="6" fillId="25" borderId="0" xfId="72" applyNumberFormat="1" applyFont="1" applyFill="1" applyBorder="1" applyAlignment="1">
      <alignment horizontal="right" vertical="center"/>
    </xf>
    <xf numFmtId="0" fontId="6" fillId="26" borderId="0" xfId="72" applyFont="1" applyFill="1" applyBorder="1"/>
    <xf numFmtId="0" fontId="20" fillId="26" borderId="0" xfId="72" applyFont="1" applyFill="1" applyBorder="1" applyAlignment="1">
      <alignment horizontal="right"/>
    </xf>
    <xf numFmtId="0" fontId="20" fillId="26" borderId="0" xfId="78" applyFont="1" applyFill="1" applyBorder="1" applyAlignment="1">
      <alignment horizontal="right"/>
    </xf>
    <xf numFmtId="0" fontId="6" fillId="26" borderId="0" xfId="78" applyFill="1"/>
    <xf numFmtId="0" fontId="6" fillId="0" borderId="0" xfId="78"/>
    <xf numFmtId="0" fontId="9" fillId="0" borderId="0" xfId="62" applyFont="1" applyAlignment="1">
      <alignment vertical="center"/>
    </xf>
    <xf numFmtId="0" fontId="19" fillId="25" borderId="0" xfId="72" applyFont="1" applyFill="1" applyBorder="1" applyAlignment="1">
      <alignment vertical="center"/>
    </xf>
    <xf numFmtId="0" fontId="17" fillId="25" borderId="0" xfId="72" applyFont="1" applyFill="1" applyBorder="1" applyAlignment="1">
      <alignment vertical="center"/>
    </xf>
    <xf numFmtId="0" fontId="74" fillId="25" borderId="88" xfId="78" applyFont="1" applyFill="1" applyBorder="1" applyAlignment="1">
      <alignment vertical="center"/>
    </xf>
    <xf numFmtId="0" fontId="74" fillId="25" borderId="66" xfId="78" applyFont="1" applyFill="1" applyBorder="1" applyAlignment="1">
      <alignment horizontal="left"/>
    </xf>
    <xf numFmtId="0" fontId="22" fillId="25" borderId="0" xfId="72" applyFont="1" applyFill="1" applyBorder="1" applyAlignment="1">
      <alignment horizontal="left" vertical="center"/>
    </xf>
    <xf numFmtId="179" fontId="142" fillId="26" borderId="0" xfId="227" applyNumberFormat="1" applyFont="1" applyFill="1" applyBorder="1" applyAlignment="1">
      <alignment horizontal="right"/>
    </xf>
    <xf numFmtId="0" fontId="7" fillId="25" borderId="0" xfId="78" applyFont="1" applyFill="1" applyBorder="1" applyAlignment="1">
      <alignment horizontal="left" wrapText="1" indent="1"/>
    </xf>
    <xf numFmtId="0" fontId="6" fillId="25" borderId="0" xfId="78" applyFont="1" applyFill="1" applyBorder="1"/>
    <xf numFmtId="3" fontId="7" fillId="24" borderId="0" xfId="40" applyNumberFormat="1" applyFont="1" applyFill="1" applyBorder="1" applyAlignment="1">
      <alignment horizontal="left" vertical="center" wrapText="1" indent="1"/>
    </xf>
    <xf numFmtId="179" fontId="13" fillId="26" borderId="0" xfId="227" applyNumberFormat="1" applyFont="1" applyFill="1" applyBorder="1" applyAlignment="1">
      <alignment horizontal="right"/>
    </xf>
    <xf numFmtId="0" fontId="6" fillId="0" borderId="0" xfId="78" applyFont="1"/>
    <xf numFmtId="3" fontId="7" fillId="24" borderId="0" xfId="40" applyNumberFormat="1" applyFont="1" applyFill="1" applyBorder="1" applyAlignment="1">
      <alignment horizontal="left" vertical="center" indent="1"/>
    </xf>
    <xf numFmtId="0" fontId="7" fillId="25" borderId="0" xfId="78" applyFont="1" applyFill="1" applyBorder="1" applyAlignment="1">
      <alignment horizontal="left" vertical="center" indent="1"/>
    </xf>
    <xf numFmtId="0" fontId="6" fillId="25" borderId="0" xfId="72" applyFont="1" applyFill="1"/>
    <xf numFmtId="0" fontId="12" fillId="25" borderId="0" xfId="72" applyFont="1" applyFill="1" applyBorder="1" applyAlignment="1">
      <alignment horizontal="left" vertical="center"/>
    </xf>
    <xf numFmtId="0" fontId="9" fillId="0" borderId="0" xfId="62" applyFont="1" applyAlignment="1"/>
    <xf numFmtId="0" fontId="33" fillId="25" borderId="0" xfId="62" applyFont="1" applyFill="1" applyBorder="1"/>
    <xf numFmtId="0" fontId="88" fillId="25" borderId="0" xfId="62" applyFont="1" applyFill="1" applyBorder="1" applyAlignment="1">
      <alignment horizontal="left"/>
    </xf>
    <xf numFmtId="179" fontId="15" fillId="0" borderId="0" xfId="227" applyNumberFormat="1" applyFont="1" applyBorder="1" applyAlignment="1">
      <alignment horizontal="center" vertical="center"/>
    </xf>
    <xf numFmtId="179" fontId="45" fillId="0" borderId="0" xfId="53" applyNumberFormat="1" applyFont="1"/>
    <xf numFmtId="179" fontId="6" fillId="0" borderId="0" xfId="78" applyNumberFormat="1"/>
    <xf numFmtId="0" fontId="83" fillId="25" borderId="19" xfId="63" applyFont="1" applyFill="1" applyBorder="1" applyAlignment="1">
      <alignment horizontal="right" vertical="center"/>
    </xf>
    <xf numFmtId="0" fontId="75" fillId="25" borderId="0" xfId="63" applyFont="1" applyFill="1" applyAlignment="1">
      <alignment horizontal="left" vertical="top"/>
    </xf>
    <xf numFmtId="0" fontId="75" fillId="25" borderId="0" xfId="63" applyFont="1" applyFill="1" applyBorder="1" applyAlignment="1">
      <alignment horizontal="left" vertical="top"/>
    </xf>
    <xf numFmtId="0" fontId="74" fillId="27" borderId="0" xfId="40" applyFont="1" applyFill="1" applyBorder="1" applyAlignment="1">
      <alignment horizontal="left" vertical="top"/>
    </xf>
    <xf numFmtId="0" fontId="75" fillId="26" borderId="0" xfId="63" applyFont="1" applyFill="1" applyAlignment="1">
      <alignment horizontal="left" vertical="top"/>
    </xf>
    <xf numFmtId="0" fontId="83" fillId="25" borderId="19" xfId="63" applyFont="1" applyFill="1" applyBorder="1" applyAlignment="1">
      <alignment horizontal="left" vertical="top"/>
    </xf>
    <xf numFmtId="0" fontId="75" fillId="0" borderId="0" xfId="63" applyFont="1" applyAlignment="1">
      <alignment horizontal="left" vertical="top"/>
    </xf>
    <xf numFmtId="0" fontId="15" fillId="25" borderId="0" xfId="70" applyFont="1" applyFill="1" applyBorder="1" applyAlignment="1">
      <alignment horizontal="center" wrapText="1"/>
    </xf>
    <xf numFmtId="0" fontId="45" fillId="25" borderId="0" xfId="70" applyFont="1" applyFill="1" applyBorder="1" applyAlignment="1"/>
    <xf numFmtId="0" fontId="91" fillId="25" borderId="0" xfId="70" applyFont="1" applyFill="1" applyBorder="1" applyAlignment="1"/>
    <xf numFmtId="167" fontId="85" fillId="27" borderId="0" xfId="40" applyNumberFormat="1" applyFont="1" applyFill="1" applyBorder="1" applyAlignment="1">
      <alignment horizontal="right" wrapText="1" indent="1"/>
    </xf>
    <xf numFmtId="3" fontId="85" fillId="27" borderId="0" xfId="40" applyNumberFormat="1" applyFont="1" applyFill="1" applyBorder="1" applyAlignment="1">
      <alignment horizontal="right" wrapText="1" indent="1"/>
    </xf>
    <xf numFmtId="167" fontId="137" fillId="24" borderId="89" xfId="315" applyNumberFormat="1" applyFont="1" applyFill="1" applyBorder="1" applyAlignment="1">
      <alignment horizontal="left" vertical="center" indent="2"/>
    </xf>
    <xf numFmtId="3" fontId="87" fillId="24" borderId="0" xfId="40" applyNumberFormat="1" applyFont="1" applyFill="1" applyBorder="1" applyAlignment="1">
      <alignment horizontal="right" indent="2"/>
    </xf>
    <xf numFmtId="0" fontId="144" fillId="24" borderId="0" xfId="40" applyFont="1" applyFill="1" applyBorder="1" applyAlignment="1">
      <alignment horizontal="left" vertical="center"/>
    </xf>
    <xf numFmtId="167" fontId="103" fillId="27" borderId="0" xfId="40" applyNumberFormat="1" applyFont="1" applyFill="1" applyBorder="1" applyAlignment="1">
      <alignment horizontal="right" wrapText="1" indent="1"/>
    </xf>
    <xf numFmtId="3" fontId="103" fillId="27" borderId="0" xfId="40" applyNumberFormat="1" applyFont="1" applyFill="1" applyBorder="1" applyAlignment="1">
      <alignment horizontal="right" wrapText="1" indent="1"/>
    </xf>
    <xf numFmtId="0" fontId="6" fillId="25" borderId="0" xfId="63" applyFont="1" applyFill="1" applyAlignment="1"/>
    <xf numFmtId="0" fontId="15" fillId="0" borderId="0" xfId="70" applyFont="1" applyBorder="1" applyAlignment="1">
      <alignment horizontal="center" wrapText="1"/>
    </xf>
    <xf numFmtId="0" fontId="137" fillId="24" borderId="0" xfId="40" applyFont="1" applyFill="1" applyBorder="1" applyAlignment="1">
      <alignment horizontal="left" vertical="center" indent="2"/>
    </xf>
    <xf numFmtId="0" fontId="74" fillId="24" borderId="89" xfId="315" applyFont="1" applyFill="1" applyBorder="1" applyAlignment="1">
      <alignment horizontal="left" vertical="center"/>
    </xf>
    <xf numFmtId="3" fontId="85" fillId="24" borderId="0" xfId="40" applyNumberFormat="1" applyFont="1" applyFill="1" applyBorder="1" applyAlignment="1">
      <alignment horizontal="right" indent="2"/>
    </xf>
    <xf numFmtId="3" fontId="145" fillId="24" borderId="0" xfId="40" applyNumberFormat="1" applyFont="1" applyFill="1" applyBorder="1" applyAlignment="1">
      <alignment horizontal="right" indent="2"/>
    </xf>
    <xf numFmtId="3" fontId="146" fillId="24" borderId="0" xfId="40" applyNumberFormat="1" applyFont="1" applyFill="1" applyBorder="1" applyAlignment="1">
      <alignment horizontal="right" indent="2"/>
    </xf>
    <xf numFmtId="0" fontId="22" fillId="25" borderId="0" xfId="63" applyFont="1" applyFill="1" applyBorder="1" applyAlignment="1">
      <alignment horizontal="center" wrapText="1"/>
    </xf>
    <xf numFmtId="0" fontId="51" fillId="25" borderId="0" xfId="63" applyFont="1" applyFill="1" applyBorder="1" applyAlignment="1"/>
    <xf numFmtId="3" fontId="85" fillId="25" borderId="0" xfId="63" applyNumberFormat="1" applyFont="1" applyFill="1" applyBorder="1" applyAlignment="1"/>
    <xf numFmtId="0" fontId="22" fillId="0" borderId="0" xfId="63" applyFont="1" applyBorder="1" applyAlignment="1">
      <alignment horizontal="center" wrapText="1"/>
    </xf>
    <xf numFmtId="0" fontId="15" fillId="25" borderId="0" xfId="63" applyFont="1" applyFill="1" applyBorder="1" applyAlignment="1">
      <alignment horizontal="left" wrapText="1" indent="1"/>
    </xf>
    <xf numFmtId="0" fontId="45" fillId="25" borderId="0" xfId="63" applyFont="1" applyFill="1" applyBorder="1" applyAlignment="1">
      <alignment horizontal="left" indent="1"/>
    </xf>
    <xf numFmtId="0" fontId="83" fillId="25" borderId="19" xfId="63" applyFont="1" applyFill="1" applyBorder="1" applyAlignment="1">
      <alignment horizontal="left" indent="1"/>
    </xf>
    <xf numFmtId="3" fontId="85" fillId="25" borderId="0" xfId="63" applyNumberFormat="1" applyFont="1" applyFill="1" applyBorder="1" applyAlignment="1">
      <alignment horizontal="left" indent="1"/>
    </xf>
    <xf numFmtId="0" fontId="15" fillId="0" borderId="0" xfId="63" applyFont="1" applyBorder="1" applyAlignment="1">
      <alignment horizontal="left" wrapText="1" indent="1"/>
    </xf>
    <xf numFmtId="0" fontId="15" fillId="26" borderId="0" xfId="63" applyFont="1" applyFill="1" applyBorder="1" applyAlignment="1">
      <alignment horizontal="left" wrapText="1" indent="1"/>
    </xf>
    <xf numFmtId="0" fontId="45" fillId="26" borderId="0" xfId="63" applyFont="1" applyFill="1" applyBorder="1" applyAlignment="1">
      <alignment horizontal="left" indent="1"/>
    </xf>
    <xf numFmtId="0" fontId="139" fillId="24" borderId="0" xfId="40" applyFont="1" applyFill="1" applyBorder="1" applyAlignment="1">
      <alignment horizontal="left" vertical="center"/>
    </xf>
    <xf numFmtId="0" fontId="45" fillId="26" borderId="0" xfId="70" applyFont="1" applyFill="1" applyBorder="1" applyAlignment="1">
      <alignment horizontal="left" indent="1"/>
    </xf>
    <xf numFmtId="0" fontId="6" fillId="26" borderId="0" xfId="63" applyFill="1" applyAlignment="1">
      <alignment horizontal="left" indent="1"/>
    </xf>
    <xf numFmtId="0" fontId="6" fillId="26" borderId="0" xfId="63" applyFill="1" applyBorder="1" applyAlignment="1">
      <alignment horizontal="left" indent="1"/>
    </xf>
    <xf numFmtId="0" fontId="6" fillId="0" borderId="0" xfId="63" applyAlignment="1">
      <alignment horizontal="left" indent="1"/>
    </xf>
    <xf numFmtId="167" fontId="137" fillId="24" borderId="0" xfId="315" applyNumberFormat="1" applyFont="1" applyFill="1" applyBorder="1" applyAlignment="1">
      <alignment horizontal="left" vertical="center" indent="2"/>
    </xf>
    <xf numFmtId="0" fontId="15" fillId="25" borderId="0" xfId="0" applyFont="1" applyFill="1" applyBorder="1" applyAlignment="1">
      <alignment horizontal="center" vertical="center" wrapText="1"/>
    </xf>
    <xf numFmtId="0" fontId="45" fillId="25" borderId="0" xfId="0" applyFont="1" applyFill="1" applyBorder="1"/>
    <xf numFmtId="0" fontId="20" fillId="26" borderId="0" xfId="63" applyFont="1" applyFill="1" applyBorder="1" applyAlignment="1">
      <alignment horizontal="left"/>
    </xf>
    <xf numFmtId="3" fontId="135" fillId="26" borderId="0" xfId="63" applyNumberFormat="1" applyFont="1" applyFill="1" applyBorder="1" applyAlignment="1">
      <alignment horizontal="center"/>
    </xf>
    <xf numFmtId="3" fontId="135" fillId="26" borderId="0" xfId="63" applyNumberFormat="1" applyFont="1" applyFill="1" applyBorder="1" applyAlignment="1">
      <alignment horizontal="right"/>
    </xf>
    <xf numFmtId="0" fontId="15" fillId="0" borderId="0" xfId="0" applyFont="1" applyBorder="1" applyAlignment="1">
      <alignment horizontal="center" vertical="center" wrapText="1"/>
    </xf>
    <xf numFmtId="0" fontId="33" fillId="25" borderId="0" xfId="63" applyFont="1" applyFill="1" applyBorder="1" applyAlignment="1"/>
    <xf numFmtId="1" fontId="15" fillId="26" borderId="0" xfId="0" applyNumberFormat="1" applyFont="1" applyFill="1" applyBorder="1" applyAlignment="1">
      <alignment horizontal="center" vertical="center" wrapText="1"/>
    </xf>
    <xf numFmtId="3" fontId="136" fillId="48" borderId="0" xfId="63" applyNumberFormat="1" applyFont="1" applyFill="1" applyBorder="1" applyAlignment="1"/>
    <xf numFmtId="0" fontId="20" fillId="25" borderId="0" xfId="63" applyFont="1" applyFill="1" applyBorder="1" applyAlignment="1">
      <alignment horizontal="left" vertical="center"/>
    </xf>
    <xf numFmtId="0" fontId="44" fillId="26" borderId="0" xfId="0" applyFont="1" applyFill="1" applyBorder="1" applyAlignment="1"/>
    <xf numFmtId="0" fontId="20" fillId="26" borderId="0" xfId="63" applyFont="1" applyFill="1" applyBorder="1" applyAlignment="1">
      <alignment horizontal="left" wrapText="1"/>
    </xf>
    <xf numFmtId="0" fontId="6" fillId="26" borderId="0" xfId="72" applyFill="1" applyBorder="1"/>
    <xf numFmtId="0" fontId="45" fillId="26" borderId="0" xfId="53" applyFont="1" applyFill="1"/>
    <xf numFmtId="0" fontId="6" fillId="26" borderId="0" xfId="53" applyFont="1" applyFill="1"/>
    <xf numFmtId="0" fontId="6" fillId="26" borderId="0" xfId="78" applyFont="1" applyFill="1"/>
    <xf numFmtId="0" fontId="9" fillId="26" borderId="0" xfId="72" applyFont="1" applyFill="1" applyBorder="1" applyAlignment="1"/>
    <xf numFmtId="0" fontId="9" fillId="26" borderId="0" xfId="72" applyFont="1" applyFill="1" applyBorder="1"/>
    <xf numFmtId="0" fontId="18" fillId="26" borderId="0" xfId="71" applyFont="1" applyFill="1" applyBorder="1" applyAlignment="1">
      <alignment horizontal="center" vertical="center"/>
    </xf>
    <xf numFmtId="0" fontId="6" fillId="25" borderId="18" xfId="70" applyFill="1" applyBorder="1" applyAlignment="1">
      <alignment horizontal="center"/>
    </xf>
    <xf numFmtId="0" fontId="15" fillId="25" borderId="18" xfId="70" applyFont="1" applyFill="1" applyBorder="1" applyAlignment="1">
      <alignment horizontal="center"/>
    </xf>
    <xf numFmtId="0" fontId="13" fillId="25" borderId="0" xfId="70" applyFont="1" applyFill="1" applyBorder="1" applyAlignment="1">
      <alignment vertical="center"/>
    </xf>
    <xf numFmtId="0" fontId="13" fillId="28" borderId="0" xfId="63" applyFont="1" applyFill="1" applyBorder="1" applyAlignment="1">
      <alignment horizontal="left" vertical="center"/>
    </xf>
    <xf numFmtId="0" fontId="20" fillId="25" borderId="0" xfId="72" applyFont="1" applyFill="1" applyBorder="1" applyAlignment="1">
      <alignment vertical="center"/>
    </xf>
    <xf numFmtId="0" fontId="16" fillId="25" borderId="0" xfId="78" applyFont="1" applyFill="1" applyBorder="1" applyAlignment="1">
      <alignment horizontal="left" vertical="center" wrapText="1"/>
    </xf>
    <xf numFmtId="0" fontId="6" fillId="25" borderId="0" xfId="78" applyFill="1" applyBorder="1" applyAlignment="1">
      <alignment vertical="center"/>
    </xf>
    <xf numFmtId="0" fontId="20" fillId="25" borderId="0" xfId="78" applyFont="1" applyFill="1" applyBorder="1" applyAlignment="1">
      <alignment horizontal="right" vertical="center"/>
    </xf>
    <xf numFmtId="0" fontId="6" fillId="0" borderId="0" xfId="78" applyAlignment="1">
      <alignment vertical="center"/>
    </xf>
    <xf numFmtId="0" fontId="6" fillId="25" borderId="0" xfId="78" applyFill="1" applyAlignment="1">
      <alignment vertical="center"/>
    </xf>
    <xf numFmtId="0" fontId="6" fillId="25" borderId="19" xfId="72" applyFill="1" applyBorder="1" applyAlignment="1">
      <alignment vertical="center"/>
    </xf>
    <xf numFmtId="0" fontId="6" fillId="26" borderId="0" xfId="78" applyFill="1" applyAlignment="1">
      <alignment vertical="center"/>
    </xf>
    <xf numFmtId="0" fontId="88" fillId="25" borderId="0" xfId="0" applyFont="1" applyFill="1" applyBorder="1" applyAlignment="1"/>
    <xf numFmtId="0" fontId="20" fillId="24" borderId="0" xfId="40" applyFont="1" applyFill="1" applyBorder="1" applyAlignment="1">
      <alignment wrapText="1"/>
    </xf>
    <xf numFmtId="0" fontId="93" fillId="32" borderId="0" xfId="62" applyFont="1" applyFill="1" applyBorder="1" applyAlignment="1">
      <alignment horizontal="left" wrapText="1"/>
    </xf>
    <xf numFmtId="0" fontId="16" fillId="36" borderId="0" xfId="62" applyFont="1" applyFill="1" applyBorder="1" applyAlignment="1">
      <alignment vertical="center" wrapText="1"/>
    </xf>
    <xf numFmtId="164" fontId="16" fillId="36" borderId="0" xfId="40" applyNumberFormat="1" applyFont="1" applyFill="1" applyBorder="1" applyAlignment="1">
      <alignment horizontal="justify" wrapText="1"/>
    </xf>
    <xf numFmtId="0" fontId="16" fillId="36" borderId="0" xfId="62" applyFont="1" applyFill="1" applyBorder="1" applyAlignment="1"/>
    <xf numFmtId="0" fontId="16" fillId="36" borderId="0" xfId="62" applyFont="1" applyFill="1" applyBorder="1" applyAlignment="1">
      <alignment vertical="center"/>
    </xf>
    <xf numFmtId="164" fontId="32" fillId="36" borderId="61" xfId="40" applyNumberFormat="1" applyFont="1" applyFill="1" applyBorder="1" applyAlignment="1">
      <alignment horizontal="left" vertical="center" wrapText="1"/>
    </xf>
    <xf numFmtId="164" fontId="32" fillId="36" borderId="0" xfId="40" applyNumberFormat="1" applyFont="1" applyFill="1" applyBorder="1" applyAlignment="1">
      <alignment horizontal="left" vertical="center" wrapText="1"/>
    </xf>
    <xf numFmtId="0" fontId="47"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32" fillId="36" borderId="60" xfId="40" applyNumberFormat="1" applyFont="1" applyFill="1" applyBorder="1" applyAlignment="1">
      <alignment horizontal="left" vertical="center" wrapText="1"/>
    </xf>
    <xf numFmtId="164" fontId="118" fillId="37" borderId="0" xfId="40" applyNumberFormat="1" applyFont="1" applyFill="1" applyBorder="1" applyAlignment="1">
      <alignment horizontal="justify" vertical="center" readingOrder="1"/>
    </xf>
    <xf numFmtId="164" fontId="16" fillId="36" borderId="0" xfId="40" applyNumberFormat="1" applyFont="1" applyFill="1" applyBorder="1" applyAlignment="1">
      <alignment horizontal="justify" vertical="center" wrapText="1"/>
    </xf>
    <xf numFmtId="164" fontId="32" fillId="36" borderId="67" xfId="40" applyNumberFormat="1" applyFont="1" applyFill="1" applyBorder="1" applyAlignment="1">
      <alignment horizontal="left" vertical="center" wrapText="1"/>
    </xf>
    <xf numFmtId="0" fontId="14" fillId="25" borderId="0" xfId="0" applyFont="1" applyFill="1" applyBorder="1" applyAlignment="1">
      <alignment horizontal="justify" vertical="top" wrapText="1"/>
    </xf>
    <xf numFmtId="0" fontId="23" fillId="25" borderId="0" xfId="0" applyFont="1" applyFill="1" applyBorder="1" applyAlignment="1">
      <alignment horizontal="justify" vertical="top" wrapText="1"/>
    </xf>
    <xf numFmtId="0" fontId="21" fillId="25" borderId="18" xfId="0" applyFont="1" applyFill="1" applyBorder="1" applyAlignment="1">
      <alignment horizontal="right" indent="6"/>
    </xf>
    <xf numFmtId="0" fontId="15" fillId="25" borderId="0" xfId="0" applyFont="1" applyFill="1" applyBorder="1" applyAlignment="1"/>
    <xf numFmtId="0" fontId="21" fillId="25" borderId="0" xfId="0" applyFont="1" applyFill="1" applyBorder="1" applyAlignment="1"/>
    <xf numFmtId="172" fontId="16" fillId="24" borderId="0" xfId="40" applyNumberFormat="1" applyFont="1" applyFill="1" applyBorder="1" applyAlignment="1">
      <alignment horizontal="left" wrapText="1"/>
    </xf>
    <xf numFmtId="172" fontId="26" fillId="24" borderId="0" xfId="40" applyNumberFormat="1" applyFont="1" applyFill="1" applyBorder="1" applyAlignment="1">
      <alignment horizontal="left" wrapText="1"/>
    </xf>
    <xf numFmtId="0" fontId="13" fillId="25" borderId="0" xfId="0" applyFont="1" applyFill="1" applyBorder="1" applyAlignment="1"/>
    <xf numFmtId="173" fontId="16" fillId="25" borderId="0" xfId="0" applyNumberFormat="1" applyFont="1" applyFill="1" applyBorder="1" applyAlignment="1">
      <alignment horizontal="left"/>
    </xf>
    <xf numFmtId="164" fontId="21" fillId="27" borderId="0" xfId="40" applyNumberFormat="1" applyFont="1" applyFill="1" applyBorder="1" applyAlignment="1">
      <alignment horizontal="left" wrapText="1"/>
    </xf>
    <xf numFmtId="164" fontId="21" fillId="24" borderId="0" xfId="40" applyNumberFormat="1" applyFont="1" applyFill="1" applyBorder="1" applyAlignment="1">
      <alignment wrapText="1"/>
    </xf>
    <xf numFmtId="164" fontId="27" fillId="24" borderId="0" xfId="40" applyNumberFormat="1" applyFont="1" applyFill="1" applyBorder="1" applyAlignment="1">
      <alignment horizontal="left" wrapText="1"/>
    </xf>
    <xf numFmtId="164" fontId="15" fillId="24" borderId="0" xfId="40" applyNumberFormat="1" applyFont="1" applyFill="1" applyBorder="1" applyAlignment="1">
      <alignment horizontal="left" wrapText="1"/>
    </xf>
    <xf numFmtId="164" fontId="16" fillId="24" borderId="0" xfId="40" applyNumberFormat="1" applyFont="1" applyFill="1" applyBorder="1" applyAlignment="1">
      <alignment wrapText="1"/>
    </xf>
    <xf numFmtId="164" fontId="16" fillId="27" borderId="0" xfId="40" applyNumberFormat="1" applyFont="1" applyFill="1" applyBorder="1" applyAlignment="1">
      <alignment wrapText="1"/>
    </xf>
    <xf numFmtId="0" fontId="15" fillId="25" borderId="18" xfId="0" applyFont="1" applyFill="1" applyBorder="1" applyAlignment="1">
      <alignment horizontal="left" indent="5" readingOrder="1"/>
    </xf>
    <xf numFmtId="0" fontId="21" fillId="25" borderId="18" xfId="0" applyFont="1" applyFill="1" applyBorder="1" applyAlignment="1">
      <alignment horizontal="left" indent="5" readingOrder="1"/>
    </xf>
    <xf numFmtId="0" fontId="16" fillId="0" borderId="0" xfId="0" applyFont="1" applyBorder="1" applyAlignment="1">
      <alignment horizontal="justify" readingOrder="1"/>
    </xf>
    <xf numFmtId="0" fontId="15" fillId="25" borderId="0" xfId="0" applyFont="1" applyFill="1" applyBorder="1" applyAlignment="1">
      <alignment horizontal="justify" vertical="center" readingOrder="1"/>
    </xf>
    <xf numFmtId="0" fontId="15" fillId="25" borderId="0" xfId="0" applyNumberFormat="1" applyFont="1" applyFill="1" applyBorder="1" applyAlignment="1">
      <alignment horizontal="justify" vertical="center" readingOrder="1"/>
    </xf>
    <xf numFmtId="0" fontId="15" fillId="25" borderId="0" xfId="0" applyFont="1" applyFill="1" applyBorder="1" applyAlignment="1">
      <alignment horizontal="justify" vertical="center" wrapText="1" readingOrder="1"/>
    </xf>
    <xf numFmtId="173" fontId="16" fillId="25" borderId="0" xfId="0" applyNumberFormat="1" applyFont="1" applyFill="1" applyBorder="1" applyAlignment="1">
      <alignment horizontal="right"/>
    </xf>
    <xf numFmtId="173" fontId="16" fillId="25" borderId="19" xfId="0" applyNumberFormat="1" applyFont="1" applyFill="1" applyBorder="1" applyAlignment="1">
      <alignment horizontal="right"/>
    </xf>
    <xf numFmtId="0" fontId="15"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16" fillId="25" borderId="0" xfId="0" applyFont="1" applyFill="1" applyBorder="1" applyAlignment="1">
      <alignment horizontal="justify" vertical="center" readingOrder="1"/>
    </xf>
    <xf numFmtId="0" fontId="74" fillId="25" borderId="0" xfId="70" applyFont="1" applyFill="1" applyBorder="1" applyAlignment="1" applyProtection="1">
      <alignment horizontal="left"/>
    </xf>
    <xf numFmtId="167" fontId="74" fillId="25" borderId="0" xfId="70" applyNumberFormat="1" applyFont="1" applyFill="1" applyBorder="1" applyAlignment="1" applyProtection="1">
      <alignment horizontal="right" indent="2"/>
    </xf>
    <xf numFmtId="167" fontId="74" fillId="26" borderId="0" xfId="70" applyNumberFormat="1" applyFont="1" applyFill="1" applyBorder="1" applyAlignment="1" applyProtection="1">
      <alignment horizontal="right" indent="2"/>
    </xf>
    <xf numFmtId="0" fontId="15" fillId="25" borderId="18" xfId="70" applyFont="1" applyFill="1" applyBorder="1" applyAlignment="1" applyProtection="1">
      <alignment horizontal="right" indent="5"/>
    </xf>
    <xf numFmtId="0" fontId="20" fillId="25" borderId="0" xfId="70" applyFont="1" applyFill="1" applyBorder="1" applyAlignment="1" applyProtection="1">
      <alignment horizontal="right"/>
    </xf>
    <xf numFmtId="0" fontId="20" fillId="0" borderId="0" xfId="70" applyFont="1" applyBorder="1" applyAlignment="1" applyProtection="1">
      <alignment vertical="justify" wrapText="1"/>
    </xf>
    <xf numFmtId="0" fontId="6" fillId="0" borderId="0" xfId="70" applyBorder="1" applyAlignment="1" applyProtection="1">
      <alignment vertical="justify" wrapText="1"/>
    </xf>
    <xf numFmtId="0" fontId="15" fillId="26" borderId="52" xfId="70" applyFont="1" applyFill="1" applyBorder="1" applyAlignment="1" applyProtection="1">
      <alignment horizontal="center"/>
    </xf>
    <xf numFmtId="167" fontId="16" fillId="24" borderId="0" xfId="40" applyNumberFormat="1" applyFont="1" applyFill="1" applyBorder="1" applyAlignment="1" applyProtection="1">
      <alignment horizontal="right" wrapText="1" indent="2"/>
    </xf>
    <xf numFmtId="167" fontId="16" fillId="27" borderId="0" xfId="40" applyNumberFormat="1" applyFont="1" applyFill="1" applyBorder="1" applyAlignment="1" applyProtection="1">
      <alignment horizontal="right" wrapText="1" indent="2"/>
    </xf>
    <xf numFmtId="167" fontId="74" fillId="24" borderId="0" xfId="40" applyNumberFormat="1" applyFont="1" applyFill="1" applyBorder="1" applyAlignment="1" applyProtection="1">
      <alignment horizontal="right" wrapText="1" indent="2"/>
    </xf>
    <xf numFmtId="167" fontId="74" fillId="27" borderId="0" xfId="40" applyNumberFormat="1" applyFont="1" applyFill="1" applyBorder="1" applyAlignment="1" applyProtection="1">
      <alignment horizontal="right" wrapText="1" indent="2"/>
    </xf>
    <xf numFmtId="168" fontId="16" fillId="24" borderId="0" xfId="40" applyNumberFormat="1" applyFont="1" applyFill="1" applyBorder="1" applyAlignment="1" applyProtection="1">
      <alignment horizontal="right" wrapText="1" indent="2"/>
    </xf>
    <xf numFmtId="168" fontId="16" fillId="27" borderId="0" xfId="40" applyNumberFormat="1" applyFont="1" applyFill="1" applyBorder="1" applyAlignment="1" applyProtection="1">
      <alignment horizontal="right" wrapText="1" indent="2"/>
    </xf>
    <xf numFmtId="173" fontId="16" fillId="25" borderId="0" xfId="70" applyNumberFormat="1" applyFont="1" applyFill="1" applyBorder="1" applyAlignment="1" applyProtection="1">
      <alignment horizontal="left"/>
    </xf>
    <xf numFmtId="0" fontId="20" fillId="0" borderId="0" xfId="70" applyFont="1" applyBorder="1" applyAlignment="1" applyProtection="1">
      <alignment vertical="top" wrapText="1"/>
    </xf>
    <xf numFmtId="0" fontId="6" fillId="0" borderId="0" xfId="70" applyBorder="1" applyAlignment="1" applyProtection="1">
      <alignment vertical="top" wrapText="1"/>
    </xf>
    <xf numFmtId="0" fontId="15" fillId="25" borderId="0" xfId="70" applyFont="1" applyFill="1" applyBorder="1" applyAlignment="1" applyProtection="1">
      <alignment horizontal="left" indent="4"/>
    </xf>
    <xf numFmtId="0" fontId="45" fillId="26" borderId="15" xfId="70" applyFont="1" applyFill="1" applyBorder="1" applyAlignment="1" applyProtection="1">
      <alignment horizontal="left" vertical="center"/>
    </xf>
    <xf numFmtId="0" fontId="45" fillId="26" borderId="16" xfId="70" applyFont="1" applyFill="1" applyBorder="1" applyAlignment="1" applyProtection="1">
      <alignment horizontal="left" vertical="center"/>
    </xf>
    <xf numFmtId="0" fontId="45" fillId="26" borderId="17" xfId="70" applyFont="1" applyFill="1" applyBorder="1" applyAlignment="1" applyProtection="1">
      <alignment horizontal="left" vertical="center"/>
    </xf>
    <xf numFmtId="0" fontId="20" fillId="25" borderId="0" xfId="70" applyFont="1" applyFill="1" applyBorder="1" applyAlignment="1" applyProtection="1">
      <alignment vertical="justify" wrapText="1"/>
    </xf>
    <xf numFmtId="0" fontId="6" fillId="25" borderId="0" xfId="70" applyFill="1" applyBorder="1" applyAlignment="1" applyProtection="1">
      <alignment vertical="justify" wrapText="1"/>
    </xf>
    <xf numFmtId="167" fontId="16" fillId="47" borderId="0" xfId="60" applyNumberFormat="1" applyFont="1" applyFill="1" applyBorder="1" applyAlignment="1" applyProtection="1">
      <alignment horizontal="right" wrapText="1" indent="2"/>
    </xf>
    <xf numFmtId="167" fontId="16" fillId="43" borderId="0" xfId="60" applyNumberFormat="1" applyFont="1" applyFill="1" applyBorder="1" applyAlignment="1" applyProtection="1">
      <alignment horizontal="right" wrapText="1" indent="2"/>
    </xf>
    <xf numFmtId="0" fontId="15" fillId="24" borderId="0" xfId="40" applyFont="1" applyFill="1" applyBorder="1" applyAlignment="1" applyProtection="1">
      <alignment horizontal="left" indent="2"/>
    </xf>
    <xf numFmtId="168" fontId="15" fillId="24" borderId="0" xfId="40" applyNumberFormat="1" applyFont="1" applyFill="1" applyBorder="1" applyAlignment="1" applyProtection="1">
      <alignment horizontal="right" wrapText="1" indent="2"/>
    </xf>
    <xf numFmtId="168" fontId="15" fillId="27" borderId="0" xfId="40" applyNumberFormat="1" applyFont="1" applyFill="1" applyBorder="1" applyAlignment="1" applyProtection="1">
      <alignment horizontal="right" wrapText="1" indent="2"/>
    </xf>
    <xf numFmtId="0" fontId="15" fillId="24" borderId="0" xfId="40" applyFont="1" applyFill="1" applyBorder="1" applyAlignment="1" applyProtection="1">
      <alignment horizontal="left" wrapText="1"/>
    </xf>
    <xf numFmtId="169" fontId="16" fillId="24" borderId="0" xfId="40" applyNumberFormat="1" applyFont="1" applyFill="1" applyBorder="1" applyAlignment="1" applyProtection="1">
      <alignment horizontal="right" wrapText="1" indent="2"/>
    </xf>
    <xf numFmtId="0" fontId="16" fillId="24" borderId="0" xfId="40" applyFont="1" applyFill="1" applyBorder="1" applyAlignment="1" applyProtection="1">
      <alignment horizontal="left" indent="1"/>
    </xf>
    <xf numFmtId="165" fontId="16" fillId="25" borderId="0" xfId="70" applyNumberFormat="1" applyFont="1" applyFill="1" applyBorder="1" applyAlignment="1" applyProtection="1">
      <alignment horizontal="right" indent="2"/>
    </xf>
    <xf numFmtId="165" fontId="16" fillId="26" borderId="0" xfId="70" applyNumberFormat="1" applyFont="1" applyFill="1" applyBorder="1" applyAlignment="1" applyProtection="1">
      <alignment horizontal="right" indent="2"/>
    </xf>
    <xf numFmtId="169" fontId="16" fillId="27" borderId="0" xfId="40" applyNumberFormat="1" applyFont="1" applyFill="1" applyBorder="1" applyAlignment="1" applyProtection="1">
      <alignment horizontal="right" wrapText="1" indent="2"/>
    </xf>
    <xf numFmtId="173" fontId="16" fillId="25" borderId="0" xfId="70" applyNumberFormat="1" applyFont="1" applyFill="1" applyBorder="1" applyAlignment="1" applyProtection="1">
      <alignment horizontal="right"/>
    </xf>
    <xf numFmtId="165" fontId="74" fillId="25" borderId="0" xfId="70" applyNumberFormat="1" applyFont="1" applyFill="1" applyBorder="1" applyAlignment="1" applyProtection="1">
      <alignment horizontal="right" indent="2"/>
    </xf>
    <xf numFmtId="165" fontId="74" fillId="26" borderId="0" xfId="70" applyNumberFormat="1" applyFont="1" applyFill="1" applyBorder="1" applyAlignment="1" applyProtection="1">
      <alignment horizontal="right" indent="2"/>
    </xf>
    <xf numFmtId="0" fontId="15" fillId="25" borderId="0" xfId="70" applyFont="1" applyFill="1" applyBorder="1" applyAlignment="1" applyProtection="1">
      <alignment horizontal="right" indent="6"/>
    </xf>
    <xf numFmtId="165" fontId="16" fillId="24" borderId="0" xfId="40" applyNumberFormat="1" applyFont="1" applyFill="1" applyBorder="1" applyAlignment="1" applyProtection="1">
      <alignment horizontal="right" wrapText="1" indent="2"/>
    </xf>
    <xf numFmtId="165" fontId="16" fillId="27" borderId="0" xfId="40" applyNumberFormat="1" applyFont="1" applyFill="1" applyBorder="1" applyAlignment="1" applyProtection="1">
      <alignment horizontal="right" wrapText="1" indent="2"/>
    </xf>
    <xf numFmtId="165" fontId="27" fillId="25" borderId="0" xfId="70" applyNumberFormat="1" applyFont="1" applyFill="1" applyBorder="1" applyAlignment="1" applyProtection="1">
      <alignment horizontal="right" indent="2"/>
    </xf>
    <xf numFmtId="165" fontId="27" fillId="26" borderId="0" xfId="70" applyNumberFormat="1" applyFont="1" applyFill="1" applyBorder="1" applyAlignment="1" applyProtection="1">
      <alignment horizontal="right" indent="2"/>
    </xf>
    <xf numFmtId="0" fontId="80" fillId="25" borderId="0" xfId="70" applyFont="1" applyFill="1" applyBorder="1" applyAlignment="1" applyProtection="1">
      <alignment horizontal="center"/>
    </xf>
    <xf numFmtId="0" fontId="20" fillId="25" borderId="0" xfId="70" applyFont="1" applyFill="1" applyBorder="1" applyAlignment="1" applyProtection="1">
      <alignment vertical="top"/>
    </xf>
    <xf numFmtId="0" fontId="6" fillId="25" borderId="0" xfId="70" applyFill="1" applyBorder="1" applyAlignment="1" applyProtection="1">
      <alignment vertical="top"/>
    </xf>
    <xf numFmtId="0" fontId="20" fillId="25" borderId="0" xfId="62" applyFont="1" applyFill="1" applyBorder="1" applyAlignment="1">
      <alignment vertical="center" wrapText="1"/>
    </xf>
    <xf numFmtId="0" fontId="84" fillId="26" borderId="0" xfId="62" applyFont="1" applyFill="1" applyBorder="1" applyAlignment="1">
      <alignment horizontal="center" vertical="center"/>
    </xf>
    <xf numFmtId="0" fontId="84" fillId="26" borderId="0" xfId="62" applyFont="1" applyFill="1" applyBorder="1" applyAlignment="1">
      <alignment horizontal="left" vertical="center"/>
    </xf>
    <xf numFmtId="0" fontId="20" fillId="26" borderId="0" xfId="62" applyFont="1" applyFill="1" applyBorder="1" applyAlignment="1">
      <alignment horizontal="justify" wrapText="1"/>
    </xf>
    <xf numFmtId="0" fontId="84" fillId="25" borderId="24" xfId="62" applyFont="1" applyFill="1" applyBorder="1" applyAlignment="1">
      <alignment horizontal="left" vertical="center"/>
    </xf>
    <xf numFmtId="0" fontId="84" fillId="25" borderId="25" xfId="62" applyFont="1" applyFill="1" applyBorder="1" applyAlignment="1">
      <alignment horizontal="left" vertical="center"/>
    </xf>
    <xf numFmtId="0" fontId="79" fillId="26" borderId="24" xfId="0" applyFont="1" applyFill="1" applyBorder="1" applyAlignment="1">
      <alignment horizontal="left" vertical="center" wrapText="1"/>
    </xf>
    <xf numFmtId="0" fontId="79" fillId="26" borderId="26" xfId="0" applyFont="1" applyFill="1" applyBorder="1" applyAlignment="1">
      <alignment horizontal="left" vertical="center" wrapText="1"/>
    </xf>
    <xf numFmtId="0" fontId="79" fillId="26" borderId="25" xfId="0" applyFont="1" applyFill="1" applyBorder="1" applyAlignment="1">
      <alignment horizontal="left" vertical="center" wrapText="1"/>
    </xf>
    <xf numFmtId="0" fontId="15" fillId="25" borderId="0" xfId="62" applyFont="1" applyFill="1" applyBorder="1" applyAlignment="1">
      <alignment horizontal="left" indent="6"/>
    </xf>
    <xf numFmtId="1" fontId="15" fillId="25" borderId="13" xfId="0" applyNumberFormat="1" applyFont="1" applyFill="1" applyBorder="1" applyAlignment="1">
      <alignment horizontal="center"/>
    </xf>
    <xf numFmtId="1" fontId="15" fillId="25" borderId="13" xfId="0" applyNumberFormat="1" applyFont="1" applyFill="1" applyBorder="1" applyAlignment="1">
      <alignment horizontal="center" wrapText="1"/>
    </xf>
    <xf numFmtId="0" fontId="15" fillId="26" borderId="18" xfId="0" applyFont="1" applyFill="1" applyBorder="1" applyAlignment="1">
      <alignment horizontal="right" indent="6"/>
    </xf>
    <xf numFmtId="0" fontId="13" fillId="25" borderId="23" xfId="0" applyFont="1" applyFill="1" applyBorder="1" applyAlignment="1">
      <alignment horizontal="left"/>
    </xf>
    <xf numFmtId="0" fontId="13" fillId="25" borderId="22" xfId="0" applyFont="1" applyFill="1" applyBorder="1" applyAlignment="1">
      <alignment horizontal="left"/>
    </xf>
    <xf numFmtId="0" fontId="13" fillId="25" borderId="0" xfId="0" applyFont="1" applyFill="1" applyBorder="1" applyAlignment="1">
      <alignment horizontal="left"/>
    </xf>
    <xf numFmtId="0" fontId="20" fillId="25" borderId="0" xfId="0" applyFont="1" applyFill="1" applyBorder="1" applyAlignment="1">
      <alignment horizontal="left" vertical="top"/>
    </xf>
    <xf numFmtId="0" fontId="9" fillId="25" borderId="0" xfId="0" applyFont="1" applyFill="1" applyBorder="1"/>
    <xf numFmtId="0" fontId="12" fillId="26" borderId="13" xfId="0" applyFont="1" applyFill="1" applyBorder="1" applyAlignment="1">
      <alignment horizontal="center"/>
    </xf>
    <xf numFmtId="0" fontId="74" fillId="25" borderId="0" xfId="0" applyFont="1" applyFill="1" applyBorder="1" applyAlignment="1">
      <alignment horizontal="left"/>
    </xf>
    <xf numFmtId="0" fontId="33" fillId="24" borderId="0" xfId="40" applyFont="1" applyFill="1" applyBorder="1" applyAlignment="1">
      <alignment horizontal="justify" wrapText="1"/>
    </xf>
    <xf numFmtId="0" fontId="20" fillId="24" borderId="0" xfId="40" applyFont="1" applyFill="1" applyBorder="1" applyAlignment="1">
      <alignment horizontal="justify" wrapText="1"/>
    </xf>
    <xf numFmtId="0" fontId="33" fillId="24" borderId="0" xfId="40" applyNumberFormat="1" applyFont="1" applyFill="1" applyBorder="1" applyAlignment="1">
      <alignment horizontal="justify" vertical="center" wrapText="1"/>
    </xf>
    <xf numFmtId="0" fontId="20" fillId="24" borderId="0" xfId="40" applyNumberFormat="1" applyFont="1" applyFill="1" applyBorder="1" applyAlignment="1">
      <alignment horizontal="justify" vertical="center" wrapText="1"/>
    </xf>
    <xf numFmtId="0" fontId="20" fillId="24" borderId="0" xfId="40" applyFont="1" applyFill="1" applyBorder="1" applyAlignment="1">
      <alignment horizontal="justify" vertical="top" wrapText="1"/>
    </xf>
    <xf numFmtId="173" fontId="16" fillId="25" borderId="0" xfId="70" applyNumberFormat="1" applyFont="1" applyFill="1" applyBorder="1" applyAlignment="1">
      <alignment horizontal="right"/>
    </xf>
    <xf numFmtId="0" fontId="15" fillId="25" borderId="18" xfId="70" applyFont="1" applyFill="1" applyBorder="1" applyAlignment="1">
      <alignment horizontal="left" indent="6"/>
    </xf>
    <xf numFmtId="0" fontId="15" fillId="25" borderId="0" xfId="70" applyFont="1" applyFill="1" applyBorder="1" applyAlignment="1">
      <alignment horizontal="left" indent="6"/>
    </xf>
    <xf numFmtId="0" fontId="20" fillId="25" borderId="0" xfId="70" applyFont="1" applyFill="1" applyBorder="1" applyAlignment="1">
      <alignment horizontal="left" vertical="top"/>
    </xf>
    <xf numFmtId="0" fontId="74" fillId="25" borderId="0" xfId="70" applyFont="1" applyFill="1" applyBorder="1" applyAlignment="1">
      <alignment horizontal="left"/>
    </xf>
    <xf numFmtId="0" fontId="15" fillId="26" borderId="13" xfId="70" applyFont="1" applyFill="1" applyBorder="1" applyAlignment="1">
      <alignment horizontal="center" wrapText="1"/>
    </xf>
    <xf numFmtId="0" fontId="15" fillId="26" borderId="13" xfId="70" applyFont="1" applyFill="1" applyBorder="1" applyAlignment="1">
      <alignment horizontal="center"/>
    </xf>
    <xf numFmtId="0" fontId="74" fillId="25" borderId="0" xfId="78" applyFont="1" applyFill="1" applyBorder="1" applyAlignment="1">
      <alignment horizontal="left" vertical="center"/>
    </xf>
    <xf numFmtId="173" fontId="7" fillId="25" borderId="0" xfId="70" applyNumberFormat="1" applyFont="1" applyFill="1" applyBorder="1" applyAlignment="1">
      <alignment horizontal="left"/>
    </xf>
    <xf numFmtId="0" fontId="15" fillId="25" borderId="18" xfId="70" applyFont="1" applyFill="1" applyBorder="1" applyAlignment="1">
      <alignment horizontal="left"/>
    </xf>
    <xf numFmtId="0" fontId="20" fillId="25" borderId="22" xfId="70" applyFont="1" applyFill="1" applyBorder="1" applyAlignment="1">
      <alignment horizontal="center"/>
    </xf>
    <xf numFmtId="0" fontId="20" fillId="25" borderId="53" xfId="70" applyFont="1" applyFill="1" applyBorder="1" applyAlignment="1">
      <alignment horizontal="center"/>
    </xf>
    <xf numFmtId="0" fontId="45" fillId="26" borderId="27" xfId="70" applyFont="1" applyFill="1" applyBorder="1" applyAlignment="1">
      <alignment horizontal="left" vertical="center"/>
    </xf>
    <xf numFmtId="0" fontId="45" fillId="26" borderId="28" xfId="70" applyFont="1" applyFill="1" applyBorder="1" applyAlignment="1">
      <alignment horizontal="left" vertical="center"/>
    </xf>
    <xf numFmtId="0" fontId="45" fillId="26" borderId="29" xfId="70" applyFont="1" applyFill="1" applyBorder="1" applyAlignment="1">
      <alignment horizontal="left" vertical="center"/>
    </xf>
    <xf numFmtId="0" fontId="115" fillId="26" borderId="72" xfId="70" applyFont="1" applyFill="1" applyBorder="1" applyAlignment="1">
      <alignment horizontal="center" vertical="center"/>
    </xf>
    <xf numFmtId="0" fontId="115" fillId="26" borderId="73" xfId="70" applyFont="1" applyFill="1" applyBorder="1" applyAlignment="1">
      <alignment horizontal="center" vertical="center"/>
    </xf>
    <xf numFmtId="0" fontId="115" fillId="26" borderId="76" xfId="70" applyFont="1" applyFill="1" applyBorder="1" applyAlignment="1">
      <alignment horizontal="center" vertical="center"/>
    </xf>
    <xf numFmtId="0" fontId="115" fillId="26" borderId="77" xfId="70" applyFont="1" applyFill="1" applyBorder="1" applyAlignment="1">
      <alignment horizontal="center" vertical="center"/>
    </xf>
    <xf numFmtId="0" fontId="15" fillId="25" borderId="13" xfId="70" applyFont="1" applyFill="1" applyBorder="1" applyAlignment="1">
      <alignment horizontal="center" vertical="center" wrapText="1"/>
    </xf>
    <xf numFmtId="0" fontId="15" fillId="25" borderId="74" xfId="70" applyFont="1" applyFill="1" applyBorder="1" applyAlignment="1">
      <alignment horizontal="center" vertical="center" wrapText="1"/>
    </xf>
    <xf numFmtId="0" fontId="15" fillId="25" borderId="75" xfId="70" applyFont="1" applyFill="1" applyBorder="1" applyAlignment="1">
      <alignment horizontal="center" vertical="center" wrapText="1"/>
    </xf>
    <xf numFmtId="0" fontId="15" fillId="25" borderId="78" xfId="70" applyFont="1" applyFill="1" applyBorder="1" applyAlignment="1">
      <alignment horizontal="center" vertical="center" wrapText="1"/>
    </xf>
    <xf numFmtId="173" fontId="7" fillId="26" borderId="0" xfId="63" applyNumberFormat="1" applyFont="1" applyFill="1" applyAlignment="1">
      <alignment horizontal="right"/>
    </xf>
    <xf numFmtId="0" fontId="15" fillId="25" borderId="18" xfId="63" applyFont="1" applyFill="1" applyBorder="1" applyAlignment="1">
      <alignment horizontal="left" indent="6"/>
    </xf>
    <xf numFmtId="0" fontId="134" fillId="28" borderId="34" xfId="63" applyFont="1" applyFill="1" applyBorder="1" applyAlignment="1">
      <alignment horizontal="center" vertical="center"/>
    </xf>
    <xf numFmtId="0" fontId="134" fillId="28" borderId="35" xfId="63" applyFont="1" applyFill="1" applyBorder="1" applyAlignment="1">
      <alignment horizontal="center" vertical="center"/>
    </xf>
    <xf numFmtId="0" fontId="134" fillId="28" borderId="37" xfId="63" applyFont="1" applyFill="1" applyBorder="1" applyAlignment="1">
      <alignment horizontal="center" vertical="center"/>
    </xf>
    <xf numFmtId="0" fontId="20" fillId="26" borderId="0" xfId="63" applyFont="1" applyFill="1" applyBorder="1" applyAlignment="1">
      <alignment horizontal="left" wrapText="1"/>
    </xf>
    <xf numFmtId="0" fontId="20" fillId="25" borderId="51" xfId="63" applyFont="1" applyFill="1" applyBorder="1" applyAlignment="1">
      <alignment horizontal="left" vertical="top"/>
    </xf>
    <xf numFmtId="0" fontId="20" fillId="25" borderId="0" xfId="63" applyFont="1" applyFill="1" applyBorder="1" applyAlignment="1">
      <alignment horizontal="left" vertical="top"/>
    </xf>
    <xf numFmtId="0" fontId="74" fillId="24" borderId="0" xfId="40" applyFont="1" applyFill="1" applyBorder="1" applyAlignment="1">
      <alignment vertical="center" wrapText="1"/>
    </xf>
    <xf numFmtId="173" fontId="16" fillId="25" borderId="0" xfId="62" applyNumberFormat="1" applyFont="1" applyFill="1" applyBorder="1" applyAlignment="1">
      <alignment horizontal="left"/>
    </xf>
    <xf numFmtId="0" fontId="45" fillId="26" borderId="31" xfId="62" applyFont="1" applyFill="1" applyBorder="1" applyAlignment="1">
      <alignment horizontal="left" vertical="center" wrapText="1"/>
    </xf>
    <xf numFmtId="0" fontId="45" fillId="26" borderId="32" xfId="62" applyFont="1" applyFill="1" applyBorder="1" applyAlignment="1">
      <alignment horizontal="left" vertical="center" wrapText="1"/>
    </xf>
    <xf numFmtId="0" fontId="45" fillId="26" borderId="33" xfId="62" applyFont="1" applyFill="1" applyBorder="1" applyAlignment="1">
      <alignment horizontal="left" vertical="center" wrapText="1"/>
    </xf>
    <xf numFmtId="0" fontId="20" fillId="24" borderId="51" xfId="40" applyFont="1" applyFill="1" applyBorder="1" applyAlignment="1">
      <alignment horizontal="left" vertical="top"/>
    </xf>
    <xf numFmtId="0" fontId="20" fillId="24" borderId="0" xfId="40" applyFont="1" applyFill="1" applyBorder="1" applyAlignment="1">
      <alignment horizontal="left" vertical="top"/>
    </xf>
    <xf numFmtId="0" fontId="15" fillId="0" borderId="12" xfId="53" applyFont="1" applyBorder="1" applyAlignment="1">
      <alignment horizontal="center" vertical="center" wrapText="1"/>
    </xf>
    <xf numFmtId="0" fontId="15" fillId="0" borderId="58" xfId="53" applyFont="1" applyBorder="1" applyAlignment="1">
      <alignment horizontal="center" vertical="center" wrapText="1"/>
    </xf>
    <xf numFmtId="0" fontId="15" fillId="0" borderId="57" xfId="53" applyFont="1" applyBorder="1" applyAlignment="1">
      <alignment horizontal="center" vertical="center" wrapText="1"/>
    </xf>
    <xf numFmtId="164" fontId="16" fillId="27" borderId="48" xfId="40" applyNumberFormat="1" applyFont="1" applyFill="1" applyBorder="1" applyAlignment="1">
      <alignment horizontal="center" wrapText="1"/>
    </xf>
    <xf numFmtId="164" fontId="20" fillId="27" borderId="48" xfId="40" applyNumberFormat="1" applyFont="1" applyFill="1" applyBorder="1" applyAlignment="1">
      <alignment horizontal="right" wrapText="1"/>
    </xf>
    <xf numFmtId="0" fontId="33" fillId="25" borderId="0" xfId="62" applyFont="1" applyFill="1" applyBorder="1" applyAlignment="1">
      <alignment horizontal="left" vertical="center"/>
    </xf>
    <xf numFmtId="0" fontId="15" fillId="25" borderId="18" xfId="62" applyFont="1" applyFill="1" applyBorder="1" applyAlignment="1">
      <alignment horizontal="right" indent="6"/>
    </xf>
    <xf numFmtId="0" fontId="20" fillId="24" borderId="51" xfId="40" applyFont="1" applyFill="1" applyBorder="1" applyAlignment="1">
      <alignment vertical="justify" wrapText="1"/>
    </xf>
    <xf numFmtId="0" fontId="20" fillId="24" borderId="0" xfId="40" applyFont="1" applyFill="1" applyBorder="1" applyAlignment="1">
      <alignment vertical="justify" wrapText="1"/>
    </xf>
    <xf numFmtId="0" fontId="74" fillId="25" borderId="0" xfId="62" applyFont="1" applyFill="1" applyBorder="1" applyAlignment="1">
      <alignment horizontal="left" vertical="center"/>
    </xf>
    <xf numFmtId="0" fontId="20" fillId="25" borderId="51" xfId="62" applyFont="1" applyFill="1" applyBorder="1" applyAlignment="1">
      <alignment horizontal="left" vertical="top"/>
    </xf>
    <xf numFmtId="0" fontId="20" fillId="25" borderId="0" xfId="62" applyFont="1" applyFill="1" applyBorder="1" applyAlignment="1">
      <alignment horizontal="left" vertical="top"/>
    </xf>
    <xf numFmtId="0" fontId="15" fillId="25" borderId="57" xfId="62" applyFont="1" applyFill="1" applyBorder="1" applyAlignment="1">
      <alignment horizontal="center"/>
    </xf>
    <xf numFmtId="0" fontId="15" fillId="25" borderId="58" xfId="62" applyFont="1" applyFill="1" applyBorder="1" applyAlignment="1">
      <alignment horizontal="center"/>
    </xf>
    <xf numFmtId="0" fontId="15" fillId="25" borderId="12" xfId="62" applyFont="1" applyFill="1" applyBorder="1" applyAlignment="1">
      <alignment horizontal="center"/>
    </xf>
    <xf numFmtId="173" fontId="16" fillId="25" borderId="0" xfId="62" applyNumberFormat="1" applyFont="1" applyFill="1" applyBorder="1" applyAlignment="1">
      <alignment horizontal="right"/>
    </xf>
    <xf numFmtId="0" fontId="15" fillId="26" borderId="12" xfId="53" applyFont="1" applyFill="1" applyBorder="1" applyAlignment="1">
      <alignment horizontal="center" vertical="center" wrapText="1"/>
    </xf>
    <xf numFmtId="0" fontId="74" fillId="25" borderId="0" xfId="0" applyFont="1" applyFill="1" applyBorder="1" applyAlignment="1">
      <alignment horizontal="left" vertical="center"/>
    </xf>
    <xf numFmtId="0" fontId="88" fillId="25" borderId="0" xfId="0" applyFont="1" applyFill="1" applyBorder="1" applyAlignment="1">
      <alignment horizontal="center"/>
    </xf>
    <xf numFmtId="0" fontId="45" fillId="26" borderId="31" xfId="0" applyFont="1" applyFill="1" applyBorder="1" applyAlignment="1">
      <alignment horizontal="left" vertical="center"/>
    </xf>
    <xf numFmtId="0" fontId="45" fillId="26" borderId="32" xfId="0" applyFont="1" applyFill="1" applyBorder="1" applyAlignment="1">
      <alignment horizontal="left" vertical="center"/>
    </xf>
    <xf numFmtId="0" fontId="45" fillId="26" borderId="33" xfId="0" applyFont="1" applyFill="1" applyBorder="1" applyAlignment="1">
      <alignment horizontal="left" vertical="center"/>
    </xf>
    <xf numFmtId="0" fontId="20" fillId="0" borderId="0" xfId="0" applyFont="1" applyBorder="1" applyAlignment="1">
      <alignment vertical="justify" wrapText="1"/>
    </xf>
    <xf numFmtId="0" fontId="0" fillId="0" borderId="0" xfId="0" applyBorder="1" applyAlignment="1">
      <alignment vertical="justify" wrapText="1"/>
    </xf>
    <xf numFmtId="0" fontId="15" fillId="25" borderId="12" xfId="0" applyFont="1" applyFill="1" applyBorder="1" applyAlignment="1">
      <alignment horizontal="center"/>
    </xf>
    <xf numFmtId="0" fontId="15" fillId="25" borderId="71" xfId="0" applyFont="1" applyFill="1" applyBorder="1" applyAlignment="1">
      <alignment horizontal="center"/>
    </xf>
    <xf numFmtId="0" fontId="15" fillId="25" borderId="68" xfId="0" applyFont="1" applyFill="1" applyBorder="1" applyAlignment="1">
      <alignment horizontal="center"/>
    </xf>
    <xf numFmtId="0" fontId="15" fillId="25" borderId="18" xfId="0" applyFont="1" applyFill="1" applyBorder="1" applyAlignment="1">
      <alignment horizontal="left" indent="6"/>
    </xf>
    <xf numFmtId="0" fontId="15" fillId="25" borderId="0" xfId="70" applyFont="1" applyFill="1" applyBorder="1" applyAlignment="1">
      <alignment horizontal="left" indent="1"/>
    </xf>
    <xf numFmtId="0" fontId="16" fillId="25" borderId="0" xfId="70" applyFont="1" applyFill="1" applyBorder="1" applyAlignment="1">
      <alignment horizontal="left" indent="1"/>
    </xf>
    <xf numFmtId="0" fontId="46" fillId="25" borderId="36" xfId="70" applyFont="1" applyFill="1" applyBorder="1" applyAlignment="1">
      <alignment horizontal="justify" vertical="top" wrapText="1"/>
    </xf>
    <xf numFmtId="0" fontId="20" fillId="26" borderId="51" xfId="70" applyFont="1" applyFill="1" applyBorder="1" applyAlignment="1">
      <alignment vertical="justify" wrapText="1"/>
    </xf>
    <xf numFmtId="0" fontId="20" fillId="26" borderId="0" xfId="70" applyFont="1" applyFill="1" applyBorder="1" applyAlignment="1">
      <alignment vertical="justify" wrapText="1"/>
    </xf>
    <xf numFmtId="0" fontId="74" fillId="26" borderId="0" xfId="70" applyFont="1" applyFill="1" applyBorder="1" applyAlignment="1">
      <alignment horizontal="left"/>
    </xf>
    <xf numFmtId="0" fontId="45" fillId="26" borderId="31" xfId="70" applyFont="1" applyFill="1" applyBorder="1" applyAlignment="1">
      <alignment horizontal="left" vertical="center"/>
    </xf>
    <xf numFmtId="0" fontId="45" fillId="26" borderId="32" xfId="70" applyFont="1" applyFill="1" applyBorder="1" applyAlignment="1">
      <alignment horizontal="left" vertical="center"/>
    </xf>
    <xf numFmtId="0" fontId="45" fillId="26" borderId="33" xfId="70" applyFont="1" applyFill="1" applyBorder="1" applyAlignment="1">
      <alignment horizontal="left" vertical="center"/>
    </xf>
    <xf numFmtId="0" fontId="74"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7" fillId="25" borderId="0" xfId="70" applyFont="1" applyFill="1" applyBorder="1" applyAlignment="1">
      <alignment horizontal="left" vertical="center"/>
    </xf>
    <xf numFmtId="0" fontId="15" fillId="25" borderId="0" xfId="70" applyFont="1" applyFill="1" applyBorder="1" applyAlignment="1">
      <alignment horizontal="left"/>
    </xf>
    <xf numFmtId="0" fontId="79" fillId="26" borderId="31" xfId="70" applyFont="1" applyFill="1" applyBorder="1" applyAlignment="1">
      <alignment horizontal="left" vertical="center"/>
    </xf>
    <xf numFmtId="0" fontId="79" fillId="26" borderId="32" xfId="70" applyFont="1" applyFill="1" applyBorder="1" applyAlignment="1">
      <alignment horizontal="left" vertical="center"/>
    </xf>
    <xf numFmtId="0" fontId="79" fillId="26" borderId="33" xfId="70" applyFont="1" applyFill="1" applyBorder="1" applyAlignment="1">
      <alignment horizontal="left" vertical="center"/>
    </xf>
    <xf numFmtId="0" fontId="20" fillId="0" borderId="66" xfId="70" applyFont="1" applyBorder="1" applyAlignment="1">
      <alignment vertical="justify"/>
    </xf>
    <xf numFmtId="0" fontId="20" fillId="0" borderId="0" xfId="70" applyFont="1" applyBorder="1" applyAlignment="1">
      <alignment vertical="justify"/>
    </xf>
    <xf numFmtId="0" fontId="15" fillId="25" borderId="49" xfId="70" applyFont="1" applyFill="1" applyBorder="1" applyAlignment="1">
      <alignment horizontal="center"/>
    </xf>
    <xf numFmtId="0" fontId="15" fillId="25" borderId="18" xfId="70" applyFont="1" applyFill="1" applyBorder="1" applyAlignment="1">
      <alignment horizontal="right"/>
    </xf>
    <xf numFmtId="0" fontId="15" fillId="25" borderId="74" xfId="70" applyFont="1" applyFill="1" applyBorder="1" applyAlignment="1">
      <alignment horizontal="center"/>
    </xf>
    <xf numFmtId="0" fontId="15" fillId="25" borderId="13" xfId="70" applyFont="1" applyFill="1" applyBorder="1" applyAlignment="1">
      <alignment horizontal="center"/>
    </xf>
    <xf numFmtId="0" fontId="15" fillId="25" borderId="87" xfId="70" applyFont="1" applyFill="1" applyBorder="1" applyAlignment="1">
      <alignment horizontal="center"/>
    </xf>
    <xf numFmtId="0" fontId="119" fillId="25" borderId="0" xfId="70" applyFont="1" applyFill="1" applyBorder="1" applyAlignment="1">
      <alignment horizontal="left" indent="1"/>
    </xf>
    <xf numFmtId="0" fontId="15" fillId="0" borderId="0" xfId="70" applyFont="1" applyBorder="1" applyAlignment="1">
      <alignment horizontal="left" indent="1"/>
    </xf>
    <xf numFmtId="0" fontId="122" fillId="25" borderId="0" xfId="70" applyFont="1" applyFill="1" applyBorder="1" applyAlignment="1">
      <alignment horizontal="justify"/>
    </xf>
    <xf numFmtId="0" fontId="15" fillId="26" borderId="87" xfId="70" applyFont="1" applyFill="1" applyBorder="1" applyAlignment="1">
      <alignment horizontal="center" wrapText="1"/>
    </xf>
    <xf numFmtId="0" fontId="15" fillId="26" borderId="74" xfId="70" applyFont="1" applyFill="1" applyBorder="1" applyAlignment="1">
      <alignment horizontal="center" wrapText="1"/>
    </xf>
    <xf numFmtId="0" fontId="20" fillId="26" borderId="66" xfId="70" applyFont="1" applyFill="1" applyBorder="1" applyAlignment="1">
      <alignment horizontal="left" vertical="top"/>
    </xf>
    <xf numFmtId="0" fontId="20" fillId="26" borderId="0" xfId="70" applyFont="1" applyFill="1" applyBorder="1" applyAlignment="1">
      <alignment horizontal="left" vertical="top"/>
    </xf>
    <xf numFmtId="0" fontId="15" fillId="25" borderId="18" xfId="71" applyFont="1" applyFill="1" applyBorder="1" applyAlignment="1">
      <alignment horizontal="left" indent="6"/>
    </xf>
    <xf numFmtId="0" fontId="13" fillId="25" borderId="22" xfId="62" applyFont="1" applyFill="1" applyBorder="1" applyAlignment="1">
      <alignment horizontal="left"/>
    </xf>
    <xf numFmtId="0" fontId="79" fillId="26" borderId="31" xfId="62" applyFont="1" applyFill="1" applyBorder="1" applyAlignment="1">
      <alignment horizontal="left" vertical="center"/>
    </xf>
    <xf numFmtId="0" fontId="79" fillId="26" borderId="32" xfId="62" applyFont="1" applyFill="1" applyBorder="1" applyAlignment="1">
      <alignment horizontal="left" vertical="center"/>
    </xf>
    <xf numFmtId="0" fontId="79" fillId="26" borderId="33" xfId="62" applyFont="1" applyFill="1" applyBorder="1" applyAlignment="1">
      <alignment horizontal="left" vertical="center"/>
    </xf>
    <xf numFmtId="0" fontId="74" fillId="25" borderId="82" xfId="78" applyFont="1" applyFill="1" applyBorder="1" applyAlignment="1">
      <alignment horizontal="center" vertical="center"/>
    </xf>
    <xf numFmtId="0" fontId="74" fillId="25" borderId="83" xfId="78" applyFont="1" applyFill="1" applyBorder="1" applyAlignment="1">
      <alignment horizontal="center" vertical="center"/>
    </xf>
    <xf numFmtId="0" fontId="74" fillId="25" borderId="84" xfId="78" applyFont="1" applyFill="1" applyBorder="1" applyAlignment="1">
      <alignment horizontal="center" vertical="center"/>
    </xf>
    <xf numFmtId="0" fontId="74" fillId="25" borderId="85" xfId="78" applyFont="1" applyFill="1" applyBorder="1" applyAlignment="1">
      <alignment horizontal="center" vertical="center"/>
    </xf>
    <xf numFmtId="0" fontId="15" fillId="25" borderId="12" xfId="78" applyFont="1" applyFill="1" applyBorder="1" applyAlignment="1">
      <alignment horizontal="center" vertical="center" wrapText="1"/>
    </xf>
    <xf numFmtId="0" fontId="15" fillId="25" borderId="12" xfId="72" applyFont="1" applyFill="1" applyBorder="1" applyAlignment="1">
      <alignment horizontal="center" vertical="center"/>
    </xf>
    <xf numFmtId="0" fontId="15" fillId="26" borderId="12" xfId="72" applyFont="1" applyFill="1" applyBorder="1" applyAlignment="1">
      <alignment horizontal="center" vertical="center"/>
    </xf>
    <xf numFmtId="179" fontId="74" fillId="25" borderId="0" xfId="62" applyNumberFormat="1" applyFont="1" applyFill="1" applyBorder="1" applyAlignment="1">
      <alignment horizontal="right" vertical="center" indent="1"/>
    </xf>
    <xf numFmtId="3" fontId="74" fillId="24" borderId="0" xfId="40" applyNumberFormat="1" applyFont="1" applyFill="1" applyBorder="1" applyAlignment="1">
      <alignment horizontal="left" vertical="center" wrapText="1"/>
    </xf>
    <xf numFmtId="179" fontId="74" fillId="25" borderId="0" xfId="62" applyNumberFormat="1" applyFont="1" applyFill="1" applyBorder="1" applyAlignment="1">
      <alignment horizontal="right" vertical="center"/>
    </xf>
    <xf numFmtId="0" fontId="74" fillId="25" borderId="66" xfId="78" applyFont="1" applyFill="1" applyBorder="1" applyAlignment="1">
      <alignment horizontal="left" vertical="center"/>
    </xf>
    <xf numFmtId="179" fontId="7" fillId="25" borderId="0" xfId="62" applyNumberFormat="1" applyFont="1" applyFill="1" applyBorder="1" applyAlignment="1">
      <alignment horizontal="right" vertical="center"/>
    </xf>
    <xf numFmtId="179" fontId="7" fillId="25" borderId="0" xfId="62" applyNumberFormat="1" applyFont="1" applyFill="1" applyBorder="1" applyAlignment="1">
      <alignment horizontal="right" vertical="center" indent="1"/>
    </xf>
    <xf numFmtId="179" fontId="7" fillId="25" borderId="0" xfId="62" applyNumberFormat="1" applyFont="1" applyFill="1" applyBorder="1" applyAlignment="1">
      <alignment horizontal="right"/>
    </xf>
    <xf numFmtId="179" fontId="7" fillId="26" borderId="0" xfId="62" applyNumberFormat="1" applyFont="1" applyFill="1" applyBorder="1" applyAlignment="1">
      <alignment horizontal="right" indent="1"/>
    </xf>
    <xf numFmtId="179" fontId="74" fillId="25" borderId="0" xfId="62" applyNumberFormat="1" applyFont="1" applyFill="1" applyBorder="1" applyAlignment="1">
      <alignment horizontal="right"/>
    </xf>
    <xf numFmtId="179" fontId="74" fillId="25" borderId="10" xfId="62" applyNumberFormat="1" applyFont="1" applyFill="1" applyBorder="1" applyAlignment="1">
      <alignment horizontal="right" indent="1"/>
    </xf>
    <xf numFmtId="0" fontId="20" fillId="25" borderId="0" xfId="62" applyFont="1" applyFill="1" applyBorder="1" applyAlignment="1">
      <alignment horizontal="left" wrapText="1"/>
    </xf>
    <xf numFmtId="173" fontId="16" fillId="25" borderId="0" xfId="70" applyNumberFormat="1" applyFont="1" applyFill="1" applyBorder="1" applyAlignment="1">
      <alignment horizontal="left"/>
    </xf>
    <xf numFmtId="0" fontId="45" fillId="26" borderId="44" xfId="70" applyFont="1" applyFill="1" applyBorder="1" applyAlignment="1">
      <alignment horizontal="left" vertical="center"/>
    </xf>
    <xf numFmtId="0" fontId="45" fillId="26" borderId="45" xfId="70" applyFont="1" applyFill="1" applyBorder="1" applyAlignment="1">
      <alignment horizontal="left" vertical="center"/>
    </xf>
    <xf numFmtId="0" fontId="45" fillId="26" borderId="46" xfId="70" applyFont="1" applyFill="1" applyBorder="1" applyAlignment="1">
      <alignment horizontal="left" vertical="center"/>
    </xf>
    <xf numFmtId="0" fontId="33" fillId="25" borderId="10" xfId="62" applyFont="1" applyFill="1" applyBorder="1" applyAlignment="1">
      <alignment horizontal="center" vertical="center" wrapText="1"/>
    </xf>
    <xf numFmtId="0" fontId="33" fillId="25" borderId="11" xfId="62" applyFont="1" applyFill="1" applyBorder="1" applyAlignment="1">
      <alignment horizontal="center" vertical="center" wrapText="1"/>
    </xf>
    <xf numFmtId="0" fontId="74" fillId="44" borderId="0" xfId="70" applyFont="1" applyFill="1" applyBorder="1" applyAlignment="1">
      <alignment horizontal="left"/>
    </xf>
    <xf numFmtId="0" fontId="15" fillId="26" borderId="13" xfId="62" applyFont="1" applyFill="1" applyBorder="1" applyAlignment="1">
      <alignment horizontal="center" vertical="center"/>
    </xf>
    <xf numFmtId="0" fontId="20" fillId="27" borderId="0" xfId="40" applyFont="1" applyFill="1" applyBorder="1" applyAlignment="1">
      <alignment horizontal="left" wrapText="1"/>
    </xf>
    <xf numFmtId="0" fontId="15" fillId="25" borderId="18" xfId="70" applyFont="1" applyFill="1" applyBorder="1" applyAlignment="1">
      <alignment horizontal="right" indent="6"/>
    </xf>
    <xf numFmtId="0" fontId="13" fillId="25" borderId="23" xfId="70" applyFont="1" applyFill="1" applyBorder="1" applyAlignment="1">
      <alignment horizontal="left"/>
    </xf>
    <xf numFmtId="0" fontId="13" fillId="25" borderId="22" xfId="70" applyFont="1" applyFill="1" applyBorder="1" applyAlignment="1">
      <alignment horizontal="left"/>
    </xf>
    <xf numFmtId="0" fontId="33" fillId="26" borderId="10" xfId="62" applyFont="1" applyFill="1" applyBorder="1" applyAlignment="1">
      <alignment horizontal="center" vertical="center" wrapText="1"/>
    </xf>
    <xf numFmtId="0" fontId="33" fillId="26" borderId="11" xfId="62" applyFont="1" applyFill="1" applyBorder="1" applyAlignment="1">
      <alignment horizontal="center" vertical="center"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83" fillId="26" borderId="0" xfId="70" applyFont="1" applyFill="1" applyBorder="1" applyAlignment="1">
      <alignment horizontal="left"/>
    </xf>
    <xf numFmtId="0" fontId="120" fillId="27" borderId="0" xfId="40" applyFont="1" applyFill="1" applyBorder="1" applyAlignment="1">
      <alignment horizontal="left"/>
    </xf>
    <xf numFmtId="173" fontId="42" fillId="25" borderId="0" xfId="70" applyNumberFormat="1" applyFont="1" applyFill="1" applyBorder="1" applyAlignment="1">
      <alignment horizontal="right"/>
    </xf>
    <xf numFmtId="0" fontId="120" fillId="27" borderId="19" xfId="40" applyFont="1" applyFill="1" applyBorder="1" applyAlignment="1">
      <alignment horizontal="left"/>
    </xf>
    <xf numFmtId="0" fontId="20" fillId="24" borderId="0" xfId="40" applyFont="1" applyFill="1" applyBorder="1" applyAlignment="1">
      <alignment horizontal="left" vertical="top" wrapText="1"/>
    </xf>
    <xf numFmtId="0" fontId="120" fillId="24" borderId="0" xfId="40" applyFont="1" applyFill="1" applyBorder="1" applyAlignment="1">
      <alignment horizontal="left" vertical="top" wrapText="1"/>
    </xf>
    <xf numFmtId="0" fontId="119" fillId="24" borderId="0" xfId="40" applyFont="1" applyFill="1" applyBorder="1" applyAlignment="1">
      <alignment horizontal="left" vertical="center" wrapText="1" indent="1"/>
    </xf>
    <xf numFmtId="3" fontId="83" fillId="26" borderId="0" xfId="70" applyNumberFormat="1" applyFont="1" applyFill="1" applyBorder="1" applyAlignment="1">
      <alignment horizontal="left"/>
    </xf>
    <xf numFmtId="3" fontId="119" fillId="27" borderId="0" xfId="40" applyNumberFormat="1" applyFont="1" applyFill="1" applyBorder="1" applyAlignment="1">
      <alignment horizontal="left" vertical="center" wrapText="1" indent="1"/>
    </xf>
    <xf numFmtId="0" fontId="119" fillId="27" borderId="0" xfId="40" applyFont="1" applyFill="1" applyBorder="1" applyAlignment="1">
      <alignment horizontal="left" vertical="center" wrapText="1" indent="1"/>
    </xf>
    <xf numFmtId="0" fontId="119" fillId="25" borderId="18" xfId="70" applyFont="1" applyFill="1" applyBorder="1" applyAlignment="1">
      <alignment horizontal="left" indent="6"/>
    </xf>
    <xf numFmtId="0" fontId="13"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5" fillId="26" borderId="74" xfId="70" applyFont="1" applyFill="1" applyBorder="1" applyAlignment="1">
      <alignment horizontal="center"/>
    </xf>
    <xf numFmtId="0" fontId="20" fillId="25" borderId="0" xfId="70" applyNumberFormat="1" applyFont="1" applyFill="1" applyBorder="1" applyAlignment="1" applyProtection="1">
      <alignment horizontal="justify" vertical="justify" wrapText="1"/>
      <protection locked="0"/>
    </xf>
    <xf numFmtId="0" fontId="124" fillId="25" borderId="0" xfId="68" applyNumberFormat="1" applyFont="1" applyFill="1" applyBorder="1" applyAlignment="1" applyProtection="1">
      <alignment horizontal="center" vertical="justify" wrapText="1"/>
      <protection locked="0"/>
    </xf>
    <xf numFmtId="0" fontId="77" fillId="25" borderId="0" xfId="70" applyNumberFormat="1" applyFont="1" applyFill="1" applyBorder="1" applyAlignment="1" applyProtection="1">
      <alignment horizontal="right" vertical="justify" wrapText="1"/>
      <protection locked="0"/>
    </xf>
    <xf numFmtId="49" fontId="20" fillId="25" borderId="0" xfId="70" applyNumberFormat="1" applyFont="1" applyFill="1" applyBorder="1" applyAlignment="1">
      <alignment horizontal="left" vertical="center" wrapText="1"/>
    </xf>
    <xf numFmtId="0" fontId="15" fillId="25" borderId="18" xfId="70" applyFont="1" applyFill="1" applyBorder="1" applyAlignment="1">
      <alignment horizontal="right" indent="5"/>
    </xf>
    <xf numFmtId="3" fontId="20" fillId="25" borderId="0" xfId="70" applyNumberFormat="1" applyFont="1" applyFill="1" applyBorder="1" applyAlignment="1">
      <alignment horizontal="right"/>
    </xf>
    <xf numFmtId="0" fontId="74" fillId="25" borderId="0" xfId="70" applyFont="1" applyFill="1" applyBorder="1" applyAlignment="1">
      <alignment horizontal="justify" vertical="center"/>
    </xf>
    <xf numFmtId="0" fontId="15" fillId="25" borderId="13" xfId="70" applyFont="1" applyFill="1" applyBorder="1" applyAlignment="1">
      <alignment horizontal="center" wrapText="1"/>
    </xf>
    <xf numFmtId="0" fontId="20" fillId="24" borderId="0" xfId="61" applyFont="1" applyFill="1" applyBorder="1" applyAlignment="1">
      <alignment horizontal="left" wrapText="1"/>
    </xf>
    <xf numFmtId="49" fontId="16" fillId="25" borderId="0" xfId="51" applyNumberFormat="1" applyFont="1" applyFill="1" applyBorder="1" applyAlignment="1">
      <alignment horizontal="left"/>
    </xf>
    <xf numFmtId="0" fontId="16" fillId="25" borderId="0" xfId="51" applyNumberFormat="1" applyFont="1" applyFill="1" applyBorder="1" applyAlignment="1">
      <alignment horizontal="left"/>
    </xf>
    <xf numFmtId="1" fontId="16" fillId="35" borderId="0" xfId="51" applyNumberFormat="1" applyFont="1" applyFill="1" applyBorder="1" applyAlignment="1">
      <alignment horizontal="center"/>
    </xf>
    <xf numFmtId="0" fontId="45" fillId="26" borderId="15" xfId="51" applyFont="1" applyFill="1" applyBorder="1" applyAlignment="1">
      <alignment horizontal="left" vertical="center"/>
    </xf>
    <xf numFmtId="0" fontId="45" fillId="26" borderId="16" xfId="51" applyFont="1" applyFill="1" applyBorder="1" applyAlignment="1">
      <alignment horizontal="left" vertical="center"/>
    </xf>
    <xf numFmtId="0" fontId="45" fillId="26" borderId="17" xfId="51" applyFont="1" applyFill="1" applyBorder="1" applyAlignment="1">
      <alignment horizontal="left" vertical="center"/>
    </xf>
    <xf numFmtId="0" fontId="84" fillId="26" borderId="24" xfId="51" applyNumberFormat="1" applyFont="1" applyFill="1" applyBorder="1" applyAlignment="1">
      <alignment horizontal="center" vertical="center" wrapText="1"/>
    </xf>
    <xf numFmtId="0" fontId="84" fillId="26" borderId="25" xfId="51" applyNumberFormat="1" applyFont="1" applyFill="1" applyBorder="1" applyAlignment="1">
      <alignment horizontal="center" vertical="center"/>
    </xf>
    <xf numFmtId="0" fontId="16" fillId="27" borderId="0" xfId="61" applyFont="1" applyFill="1" applyBorder="1" applyAlignment="1">
      <alignment horizontal="justify" vertical="center" wrapText="1"/>
    </xf>
    <xf numFmtId="0" fontId="16" fillId="27" borderId="0" xfId="61" applyFont="1" applyFill="1" applyBorder="1" applyAlignment="1">
      <alignment horizontal="justify" vertical="center"/>
    </xf>
    <xf numFmtId="2" fontId="33" fillId="24" borderId="0" xfId="61" applyNumberFormat="1" applyFont="1" applyFill="1" applyBorder="1" applyAlignment="1">
      <alignment horizontal="left" wrapText="1"/>
    </xf>
    <xf numFmtId="2" fontId="20" fillId="24" borderId="0" xfId="61" applyNumberFormat="1" applyFont="1" applyFill="1" applyBorder="1" applyAlignment="1">
      <alignment horizontal="left" wrapText="1"/>
    </xf>
    <xf numFmtId="2" fontId="20" fillId="24" borderId="19" xfId="61" applyNumberFormat="1" applyFont="1" applyFill="1" applyBorder="1" applyAlignment="1">
      <alignment horizontal="left" wrapText="1"/>
    </xf>
    <xf numFmtId="173" fontId="16" fillId="25" borderId="0" xfId="52" applyNumberFormat="1" applyFont="1" applyFill="1" applyBorder="1" applyAlignment="1">
      <alignment horizontal="right"/>
    </xf>
    <xf numFmtId="0" fontId="16" fillId="25" borderId="0" xfId="52" applyNumberFormat="1" applyFont="1" applyFill="1" applyAlignment="1">
      <alignment horizontal="right"/>
    </xf>
    <xf numFmtId="0" fontId="16" fillId="25" borderId="0" xfId="52" applyNumberFormat="1" applyFont="1" applyFill="1" applyBorder="1" applyAlignment="1">
      <alignment horizontal="right"/>
    </xf>
    <xf numFmtId="0" fontId="15" fillId="25" borderId="0" xfId="0" applyFont="1" applyFill="1" applyBorder="1" applyAlignment="1">
      <alignment horizontal="center"/>
    </xf>
    <xf numFmtId="173" fontId="16" fillId="25" borderId="20" xfId="52" applyNumberFormat="1" applyFont="1" applyFill="1" applyBorder="1" applyAlignment="1">
      <alignment horizontal="left"/>
    </xf>
    <xf numFmtId="173" fontId="16" fillId="25" borderId="0" xfId="52" applyNumberFormat="1" applyFont="1" applyFill="1" applyBorder="1" applyAlignment="1">
      <alignment horizontal="left"/>
    </xf>
    <xf numFmtId="0" fontId="14" fillId="25" borderId="0" xfId="0" applyFont="1" applyFill="1" applyBorder="1"/>
    <xf numFmtId="0" fontId="37" fillId="25" borderId="0" xfId="0" applyFont="1" applyFill="1" applyBorder="1" applyAlignment="1">
      <alignment horizontal="left"/>
    </xf>
    <xf numFmtId="0" fontId="0" fillId="0" borderId="0" xfId="51" applyFont="1" applyAlignment="1">
      <alignment vertical="top"/>
    </xf>
    <xf numFmtId="0" fontId="6" fillId="0" borderId="0" xfId="51" applyFont="1" applyAlignment="1">
      <alignment vertical="top"/>
    </xf>
    <xf numFmtId="0" fontId="121" fillId="0" borderId="0" xfId="51" applyFont="1" applyAlignment="1">
      <alignment vertical="top"/>
    </xf>
  </cellXfs>
  <cellStyles count="316">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2 2" xfId="315"/>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2016</c:v>
                  </c:pt>
                  <c:pt idx="5">
                    <c:v>2017</c:v>
                  </c:pt>
                </c:lvl>
              </c:multiLvlStrCache>
            </c:multiLvlStrRef>
          </c:cat>
          <c:val>
            <c:numRef>
              <c:f>'9lay_off'!$E$12:$Q$12</c:f>
              <c:numCache>
                <c:formatCode>0</c:formatCode>
                <c:ptCount val="13"/>
                <c:pt idx="0">
                  <c:v>51</c:v>
                </c:pt>
                <c:pt idx="1">
                  <c:v>64</c:v>
                </c:pt>
                <c:pt idx="2">
                  <c:v>74</c:v>
                </c:pt>
                <c:pt idx="3">
                  <c:v>89</c:v>
                </c:pt>
                <c:pt idx="4">
                  <c:v>95</c:v>
                </c:pt>
                <c:pt idx="5">
                  <c:v>87</c:v>
                </c:pt>
                <c:pt idx="6">
                  <c:v>78</c:v>
                </c:pt>
                <c:pt idx="7">
                  <c:v>66</c:v>
                </c:pt>
                <c:pt idx="8">
                  <c:v>61</c:v>
                </c:pt>
                <c:pt idx="9">
                  <c:v>45</c:v>
                </c:pt>
                <c:pt idx="10">
                  <c:v>39</c:v>
                </c:pt>
                <c:pt idx="11">
                  <c:v>39</c:v>
                </c:pt>
                <c:pt idx="12">
                  <c:v>32</c:v>
                </c:pt>
              </c:numCache>
            </c:numRef>
          </c:val>
        </c:ser>
        <c:dLbls>
          <c:showLegendKey val="0"/>
          <c:showVal val="0"/>
          <c:showCatName val="0"/>
          <c:showSerName val="0"/>
          <c:showPercent val="0"/>
          <c:showBubbleSize val="0"/>
        </c:dLbls>
        <c:gapWidth val="150"/>
        <c:axId val="58993280"/>
        <c:axId val="59412864"/>
      </c:barChart>
      <c:catAx>
        <c:axId val="589932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59412864"/>
        <c:crosses val="autoZero"/>
        <c:auto val="1"/>
        <c:lblAlgn val="ctr"/>
        <c:lblOffset val="100"/>
        <c:tickLblSkip val="1"/>
        <c:tickMarkSkip val="1"/>
        <c:noMultiLvlLbl val="0"/>
      </c:catAx>
      <c:valAx>
        <c:axId val="594128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89932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107252</c:v>
              </c:pt>
              <c:pt idx="1">
                <c:v>103167</c:v>
              </c:pt>
            </c:numLit>
          </c:val>
        </c:ser>
        <c:dLbls>
          <c:showLegendKey val="0"/>
          <c:showVal val="0"/>
          <c:showCatName val="0"/>
          <c:showSerName val="0"/>
          <c:showPercent val="0"/>
          <c:showBubbleSize val="0"/>
        </c:dLbls>
        <c:gapWidth val="120"/>
        <c:axId val="59507072"/>
        <c:axId val="59508608"/>
      </c:barChart>
      <c:catAx>
        <c:axId val="5950707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59508608"/>
        <c:crosses val="autoZero"/>
        <c:auto val="1"/>
        <c:lblAlgn val="ctr"/>
        <c:lblOffset val="100"/>
        <c:tickLblSkip val="1"/>
        <c:tickMarkSkip val="1"/>
        <c:noMultiLvlLbl val="0"/>
      </c:catAx>
      <c:valAx>
        <c:axId val="5950860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5950707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68040</c:v>
              </c:pt>
              <c:pt idx="1">
                <c:v>3923</c:v>
              </c:pt>
              <c:pt idx="2">
                <c:v>3516</c:v>
              </c:pt>
              <c:pt idx="3">
                <c:v>13035</c:v>
              </c:pt>
              <c:pt idx="4">
                <c:v>10654</c:v>
              </c:pt>
              <c:pt idx="5">
                <c:v>11361</c:v>
              </c:pt>
              <c:pt idx="6">
                <c:v>12897</c:v>
              </c:pt>
              <c:pt idx="7">
                <c:v>15536</c:v>
              </c:pt>
              <c:pt idx="8">
                <c:v>16811</c:v>
              </c:pt>
              <c:pt idx="9">
                <c:v>18894</c:v>
              </c:pt>
              <c:pt idx="10">
                <c:v>18738</c:v>
              </c:pt>
              <c:pt idx="11">
                <c:v>13167</c:v>
              </c:pt>
              <c:pt idx="12">
                <c:v>3847</c:v>
              </c:pt>
            </c:numLit>
          </c:val>
        </c:ser>
        <c:dLbls>
          <c:showLegendKey val="0"/>
          <c:showVal val="0"/>
          <c:showCatName val="0"/>
          <c:showSerName val="0"/>
          <c:showPercent val="0"/>
          <c:showBubbleSize val="0"/>
        </c:dLbls>
        <c:gapWidth val="30"/>
        <c:axId val="208821632"/>
        <c:axId val="208848000"/>
      </c:barChart>
      <c:catAx>
        <c:axId val="20882163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8848000"/>
        <c:crosses val="autoZero"/>
        <c:auto val="1"/>
        <c:lblAlgn val="ctr"/>
        <c:lblOffset val="100"/>
        <c:tickLblSkip val="1"/>
        <c:tickMarkSkip val="1"/>
        <c:noMultiLvlLbl val="0"/>
      </c:catAx>
      <c:valAx>
        <c:axId val="208848000"/>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088216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4879</c:v>
                </c:pt>
                <c:pt idx="1">
                  <c:v>1607</c:v>
                </c:pt>
                <c:pt idx="2">
                  <c:v>2893</c:v>
                </c:pt>
                <c:pt idx="3">
                  <c:v>885</c:v>
                </c:pt>
                <c:pt idx="4">
                  <c:v>1606</c:v>
                </c:pt>
                <c:pt idx="5">
                  <c:v>3487</c:v>
                </c:pt>
                <c:pt idx="6">
                  <c:v>1435</c:v>
                </c:pt>
                <c:pt idx="7">
                  <c:v>2483</c:v>
                </c:pt>
                <c:pt idx="8">
                  <c:v>1308</c:v>
                </c:pt>
                <c:pt idx="9">
                  <c:v>1980</c:v>
                </c:pt>
                <c:pt idx="10">
                  <c:v>16410</c:v>
                </c:pt>
                <c:pt idx="11">
                  <c:v>1265</c:v>
                </c:pt>
                <c:pt idx="12">
                  <c:v>28479</c:v>
                </c:pt>
                <c:pt idx="13">
                  <c:v>2508</c:v>
                </c:pt>
                <c:pt idx="14">
                  <c:v>8254</c:v>
                </c:pt>
                <c:pt idx="15">
                  <c:v>1229</c:v>
                </c:pt>
                <c:pt idx="16">
                  <c:v>2705</c:v>
                </c:pt>
                <c:pt idx="17">
                  <c:v>3365</c:v>
                </c:pt>
                <c:pt idx="18">
                  <c:v>6094</c:v>
                </c:pt>
                <c:pt idx="19">
                  <c:v>1649</c:v>
                </c:pt>
              </c:numCache>
            </c:numRef>
          </c:val>
        </c:ser>
        <c:dLbls>
          <c:showLegendKey val="0"/>
          <c:showVal val="0"/>
          <c:showCatName val="0"/>
          <c:showSerName val="0"/>
          <c:showPercent val="0"/>
          <c:showBubbleSize val="0"/>
        </c:dLbls>
        <c:gapWidth val="30"/>
        <c:axId val="208947456"/>
        <c:axId val="208953344"/>
      </c:barChart>
      <c:catAx>
        <c:axId val="20894745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08953344"/>
        <c:crosses val="autoZero"/>
        <c:auto val="1"/>
        <c:lblAlgn val="ctr"/>
        <c:lblOffset val="100"/>
        <c:tickLblSkip val="1"/>
        <c:tickMarkSkip val="1"/>
        <c:noMultiLvlLbl val="0"/>
      </c:catAx>
      <c:valAx>
        <c:axId val="20895334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089474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253.04</c:v>
                </c:pt>
                <c:pt idx="1">
                  <c:v>322.20999999999998</c:v>
                </c:pt>
                <c:pt idx="2">
                  <c:v>239.66</c:v>
                </c:pt>
                <c:pt idx="3">
                  <c:v>272.77999999999997</c:v>
                </c:pt>
                <c:pt idx="4">
                  <c:v>251.56</c:v>
                </c:pt>
                <c:pt idx="5">
                  <c:v>224.04</c:v>
                </c:pt>
                <c:pt idx="6">
                  <c:v>274.04000000000002</c:v>
                </c:pt>
                <c:pt idx="7">
                  <c:v>252.99</c:v>
                </c:pt>
                <c:pt idx="8">
                  <c:v>255.62</c:v>
                </c:pt>
                <c:pt idx="9">
                  <c:v>239.28</c:v>
                </c:pt>
                <c:pt idx="10">
                  <c:v>258.35000000000002</c:v>
                </c:pt>
                <c:pt idx="11">
                  <c:v>300.77</c:v>
                </c:pt>
                <c:pt idx="12">
                  <c:v>245.88</c:v>
                </c:pt>
                <c:pt idx="13">
                  <c:v>255.43</c:v>
                </c:pt>
                <c:pt idx="14">
                  <c:v>271.43</c:v>
                </c:pt>
                <c:pt idx="15">
                  <c:v>219.06</c:v>
                </c:pt>
                <c:pt idx="16">
                  <c:v>236.63</c:v>
                </c:pt>
                <c:pt idx="17">
                  <c:v>242.41</c:v>
                </c:pt>
                <c:pt idx="18">
                  <c:v>273.89</c:v>
                </c:pt>
                <c:pt idx="19">
                  <c:v>256.12</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254.14</c:v>
                </c:pt>
                <c:pt idx="1">
                  <c:v>254.14</c:v>
                </c:pt>
                <c:pt idx="2">
                  <c:v>254.14</c:v>
                </c:pt>
                <c:pt idx="3">
                  <c:v>254.14</c:v>
                </c:pt>
                <c:pt idx="4">
                  <c:v>254.14</c:v>
                </c:pt>
                <c:pt idx="5">
                  <c:v>254.14</c:v>
                </c:pt>
                <c:pt idx="6">
                  <c:v>254.14</c:v>
                </c:pt>
                <c:pt idx="7">
                  <c:v>254.14</c:v>
                </c:pt>
                <c:pt idx="8">
                  <c:v>254.14</c:v>
                </c:pt>
                <c:pt idx="9">
                  <c:v>254.14</c:v>
                </c:pt>
                <c:pt idx="10">
                  <c:v>254.14</c:v>
                </c:pt>
                <c:pt idx="11">
                  <c:v>254.14</c:v>
                </c:pt>
                <c:pt idx="12">
                  <c:v>254.14</c:v>
                </c:pt>
                <c:pt idx="13">
                  <c:v>254.14</c:v>
                </c:pt>
                <c:pt idx="14">
                  <c:v>254.14</c:v>
                </c:pt>
                <c:pt idx="15">
                  <c:v>254.14</c:v>
                </c:pt>
                <c:pt idx="16">
                  <c:v>254.14</c:v>
                </c:pt>
                <c:pt idx="17">
                  <c:v>254.14</c:v>
                </c:pt>
                <c:pt idx="18">
                  <c:v>254.14</c:v>
                </c:pt>
                <c:pt idx="19">
                  <c:v>254.14</c:v>
                </c:pt>
              </c:numCache>
            </c:numRef>
          </c:val>
          <c:smooth val="0"/>
        </c:ser>
        <c:dLbls>
          <c:showLegendKey val="0"/>
          <c:showVal val="0"/>
          <c:showCatName val="0"/>
          <c:showSerName val="0"/>
          <c:showPercent val="0"/>
          <c:showBubbleSize val="0"/>
        </c:dLbls>
        <c:marker val="1"/>
        <c:smooth val="0"/>
        <c:axId val="208983552"/>
        <c:axId val="208985088"/>
      </c:lineChart>
      <c:catAx>
        <c:axId val="20898355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08985088"/>
        <c:crosses val="autoZero"/>
        <c:auto val="1"/>
        <c:lblAlgn val="ctr"/>
        <c:lblOffset val="100"/>
        <c:tickLblSkip val="1"/>
        <c:tickMarkSkip val="1"/>
        <c:noMultiLvlLbl val="0"/>
      </c:catAx>
      <c:valAx>
        <c:axId val="208985088"/>
        <c:scaling>
          <c:orientation val="minMax"/>
          <c:min val="82"/>
        </c:scaling>
        <c:delete val="0"/>
        <c:axPos val="l"/>
        <c:numFmt formatCode="0.0" sourceLinked="1"/>
        <c:majorTickMark val="out"/>
        <c:minorTickMark val="none"/>
        <c:tickLblPos val="none"/>
        <c:spPr>
          <a:ln w="9525">
            <a:noFill/>
          </a:ln>
        </c:spPr>
        <c:crossAx val="20898355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numLit>
          </c:val>
          <c:smooth val="0"/>
        </c:ser>
        <c:ser>
          <c:idx val="1"/>
          <c:order val="1"/>
          <c:tx>
            <c:v>iconfianca</c:v>
          </c:tx>
          <c:spPr>
            <a:ln w="25400">
              <a:solidFill>
                <a:schemeClr val="accent2"/>
              </a:solidFill>
              <a:prstDash val="solid"/>
            </a:ln>
          </c:spPr>
          <c:marker>
            <c:symbol val="none"/>
          </c:marker>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numLit>
          </c:val>
          <c:smooth val="0"/>
        </c:ser>
        <c:dLbls>
          <c:showLegendKey val="0"/>
          <c:showVal val="0"/>
          <c:showCatName val="0"/>
          <c:showSerName val="0"/>
          <c:showPercent val="0"/>
          <c:showBubbleSize val="0"/>
        </c:dLbls>
        <c:marker val="1"/>
        <c:smooth val="0"/>
        <c:axId val="208374400"/>
        <c:axId val="208380288"/>
      </c:lineChart>
      <c:catAx>
        <c:axId val="2083744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8380288"/>
        <c:crosses val="autoZero"/>
        <c:auto val="1"/>
        <c:lblAlgn val="ctr"/>
        <c:lblOffset val="100"/>
        <c:tickLblSkip val="6"/>
        <c:tickMarkSkip val="1"/>
        <c:noMultiLvlLbl val="0"/>
      </c:catAx>
      <c:valAx>
        <c:axId val="20838028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837440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-0.37258948735299158</c:v>
              </c:pt>
              <c:pt idx="1">
                <c:v>-0.21051337169674078</c:v>
              </c:pt>
              <c:pt idx="2">
                <c:v>-0.35922512501754267</c:v>
              </c:pt>
              <c:pt idx="3">
                <c:v>-0.30088256881703851</c:v>
              </c:pt>
              <c:pt idx="4">
                <c:v>-0.54313945900533389</c:v>
              </c:pt>
              <c:pt idx="5">
                <c:v>-0.45131957377681881</c:v>
              </c:pt>
              <c:pt idx="6">
                <c:v>-0.37293744651060551</c:v>
              </c:pt>
              <c:pt idx="7">
                <c:v>-0.10813424814697659</c:v>
              </c:pt>
              <c:pt idx="8">
                <c:v>0.11369259888832882</c:v>
              </c:pt>
              <c:pt idx="9">
                <c:v>0.41030984340136251</c:v>
              </c:pt>
              <c:pt idx="10">
                <c:v>0.51352816292725234</c:v>
              </c:pt>
              <c:pt idx="11">
                <c:v>0.52602184462147128</c:v>
              </c:pt>
              <c:pt idx="12">
                <c:v>0.42600039012468965</c:v>
              </c:pt>
              <c:pt idx="13">
                <c:v>0.39847085161483881</c:v>
              </c:pt>
              <c:pt idx="14">
                <c:v>0.43215835089846272</c:v>
              </c:pt>
              <c:pt idx="15">
                <c:v>0.60135562937027143</c:v>
              </c:pt>
              <c:pt idx="16">
                <c:v>0.89065573490287531</c:v>
              </c:pt>
              <c:pt idx="17">
                <c:v>1.0764556683146327</c:v>
              </c:pt>
              <c:pt idx="18">
                <c:v>1.1774300867169489</c:v>
              </c:pt>
              <c:pt idx="19">
                <c:v>1.2178985990920173</c:v>
              </c:pt>
              <c:pt idx="20">
                <c:v>1.2650253653320063</c:v>
              </c:pt>
              <c:pt idx="21">
                <c:v>1.196934673685746</c:v>
              </c:pt>
              <c:pt idx="22">
                <c:v>0.95563416182903005</c:v>
              </c:pt>
              <c:pt idx="23">
                <c:v>0.71974293567021574</c:v>
              </c:pt>
              <c:pt idx="24">
                <c:v>0.64443244164658908</c:v>
              </c:pt>
              <c:pt idx="25">
                <c:v>0.74173613953385387</c:v>
              </c:pt>
              <c:pt idx="26">
                <c:v>0.91066685715457396</c:v>
              </c:pt>
              <c:pt idx="27">
                <c:v>0.95560974091251738</c:v>
              </c:pt>
              <c:pt idx="28">
                <c:v>0.92925375812235467</c:v>
              </c:pt>
              <c:pt idx="29">
                <c:v>0.7472373399418043</c:v>
              </c:pt>
              <c:pt idx="30">
                <c:v>0.42019509486477485</c:v>
              </c:pt>
              <c:pt idx="31">
                <c:v>0.225550523995385</c:v>
              </c:pt>
              <c:pt idx="32">
                <c:v>0.14934050581477035</c:v>
              </c:pt>
              <c:pt idx="33">
                <c:v>0.31243487807336051</c:v>
              </c:pt>
              <c:pt idx="34">
                <c:v>0.22391957305448254</c:v>
              </c:pt>
              <c:pt idx="35">
                <c:v>0.33541610380409487</c:v>
              </c:pt>
              <c:pt idx="36">
                <c:v>0.30309361152728898</c:v>
              </c:pt>
              <c:pt idx="37">
                <c:v>0.56401927623749348</c:v>
              </c:pt>
              <c:pt idx="38">
                <c:v>0.46482398406577763</c:v>
              </c:pt>
              <c:pt idx="39">
                <c:v>0.62502973956264496</c:v>
              </c:pt>
              <c:pt idx="40">
                <c:v>0.49856958669554363</c:v>
              </c:pt>
              <c:pt idx="41">
                <c:v>0.7888225937879868</c:v>
              </c:pt>
              <c:pt idx="42">
                <c:v>0.87499962262556807</c:v>
              </c:pt>
              <c:pt idx="43">
                <c:v>1.0275832433393437</c:v>
              </c:pt>
              <c:pt idx="44">
                <c:v>1.0226987326813222</c:v>
              </c:pt>
              <c:pt idx="45">
                <c:v>1.1771469145094124</c:v>
              </c:pt>
              <c:pt idx="46">
                <c:v>1.1738206070857939</c:v>
              </c:pt>
              <c:pt idx="47">
                <c:v>0.99186530099746439</c:v>
              </c:pt>
              <c:pt idx="48">
                <c:v>0.83598075298706065</c:v>
              </c:pt>
              <c:pt idx="49">
                <c:v>0.9296027973058002</c:v>
              </c:pt>
              <c:pt idx="50">
                <c:v>1.2103168065378485</c:v>
              </c:pt>
              <c:pt idx="51">
                <c:v>1.3612130888663512</c:v>
              </c:pt>
              <c:pt idx="52">
                <c:v>1.5029011944738735</c:v>
              </c:pt>
              <c:pt idx="53">
                <c:v>1.5485170316571828</c:v>
              </c:pt>
              <c:pt idx="54">
                <c:v>1.417422063137854</c:v>
              </c:pt>
              <c:pt idx="55">
                <c:v>1.4097817056754893</c:v>
              </c:pt>
              <c:pt idx="56">
                <c:v>1.4249339849723817</c:v>
              </c:pt>
              <c:pt idx="57">
                <c:v>1.5186404934616482</c:v>
              </c:pt>
              <c:pt idx="58">
                <c:v>1.4769589502133726</c:v>
              </c:pt>
              <c:pt idx="59">
                <c:v>1.3531918953615514</c:v>
              </c:pt>
              <c:pt idx="60">
                <c:v>1.2892216992079699</c:v>
              </c:pt>
              <c:pt idx="61">
                <c:v>1.2822751910096717</c:v>
              </c:pt>
              <c:pt idx="62">
                <c:v>1.4805813012303815</c:v>
              </c:pt>
              <c:pt idx="63">
                <c:v>1.5353756637878302</c:v>
              </c:pt>
              <c:pt idx="64">
                <c:v>1.5001918629178399</c:v>
              </c:pt>
              <c:pt idx="65">
                <c:v>1.1015766473155064</c:v>
              </c:pt>
              <c:pt idx="66">
                <c:v>0.79653191857983374</c:v>
              </c:pt>
              <c:pt idx="67">
                <c:v>0.61894939646370806</c:v>
              </c:pt>
              <c:pt idx="68">
                <c:v>0.54386614677950973</c:v>
              </c:pt>
              <c:pt idx="69">
                <c:v>0.24465362968288784</c:v>
              </c:pt>
              <c:pt idx="70">
                <c:v>-0.4446627050364676</c:v>
              </c:pt>
              <c:pt idx="71">
                <c:v>-1.14181645651803</c:v>
              </c:pt>
              <c:pt idx="72">
                <c:v>-1.6414191885388691</c:v>
              </c:pt>
              <c:pt idx="73">
                <c:v>-2.0007362373657678</c:v>
              </c:pt>
              <c:pt idx="74">
                <c:v>-2.0753358029965656</c:v>
              </c:pt>
              <c:pt idx="75">
                <c:v>-2.0771763542963662</c:v>
              </c:pt>
              <c:pt idx="76">
                <c:v>-1.6814738797158664</c:v>
              </c:pt>
              <c:pt idx="77">
                <c:v>-1.3385295269944923</c:v>
              </c:pt>
              <c:pt idx="78">
                <c:v>-0.94307821965088634</c:v>
              </c:pt>
              <c:pt idx="79">
                <c:v>-0.54602563643634905</c:v>
              </c:pt>
              <c:pt idx="80">
                <c:v>-0.20149486729485189</c:v>
              </c:pt>
              <c:pt idx="81">
                <c:v>0.12157032529337211</c:v>
              </c:pt>
              <c:pt idx="82">
                <c:v>6.0825586551264965E-2</c:v>
              </c:pt>
              <c:pt idx="83">
                <c:v>-5.2624619599079062E-2</c:v>
              </c:pt>
              <c:pt idx="84">
                <c:v>-0.20155621373674354</c:v>
              </c:pt>
              <c:pt idx="85">
                <c:v>-0.26170019995937455</c:v>
              </c:pt>
              <c:pt idx="86">
                <c:v>-0.13812862767336143</c:v>
              </c:pt>
              <c:pt idx="87">
                <c:v>4.3764560874524905E-2</c:v>
              </c:pt>
              <c:pt idx="88">
                <c:v>0.23125210213909686</c:v>
              </c:pt>
              <c:pt idx="89">
                <c:v>0.28476673259814239</c:v>
              </c:pt>
              <c:pt idx="90">
                <c:v>0.19818139504185189</c:v>
              </c:pt>
              <c:pt idx="91">
                <c:v>0.16973484256833857</c:v>
              </c:pt>
              <c:pt idx="92">
                <c:v>0.17342378769018685</c:v>
              </c:pt>
              <c:pt idx="93">
                <c:v>-1.8127673841309908E-2</c:v>
              </c:pt>
              <c:pt idx="94">
                <c:v>-0.2866046651409257</c:v>
              </c:pt>
              <c:pt idx="95">
                <c:v>-0.76460001851321557</c:v>
              </c:pt>
              <c:pt idx="96">
                <c:v>-0.95070967890839153</c:v>
              </c:pt>
              <c:pt idx="97">
                <c:v>-1.1017865699873131</c:v>
              </c:pt>
              <c:pt idx="98">
                <c:v>-1.1488065764638105</c:v>
              </c:pt>
              <c:pt idx="99">
                <c:v>-1.3416168463983382</c:v>
              </c:pt>
              <c:pt idx="100">
                <c:v>-1.5216152499955764</c:v>
              </c:pt>
              <c:pt idx="101">
                <c:v>-1.6790176072632956</c:v>
              </c:pt>
              <c:pt idx="102">
                <c:v>-1.8256811149564203</c:v>
              </c:pt>
              <c:pt idx="103">
                <c:v>-1.9699119088876738</c:v>
              </c:pt>
              <c:pt idx="104">
                <c:v>-2.1870454257887322</c:v>
              </c:pt>
              <c:pt idx="105">
                <c:v>-2.43915544306024</c:v>
              </c:pt>
              <c:pt idx="106">
                <c:v>-2.8699098285400684</c:v>
              </c:pt>
              <c:pt idx="107">
                <c:v>-3.2889640265735305</c:v>
              </c:pt>
              <c:pt idx="108">
                <c:v>-3.5658769125428575</c:v>
              </c:pt>
              <c:pt idx="109">
                <c:v>-3.7055385154532132</c:v>
              </c:pt>
              <c:pt idx="110">
                <c:v>-3.6707520746824871</c:v>
              </c:pt>
              <c:pt idx="111">
                <c:v>-3.5724727578715214</c:v>
              </c:pt>
              <c:pt idx="112">
                <c:v>-3.5349062523297268</c:v>
              </c:pt>
              <c:pt idx="113">
                <c:v>-3.3782225753830457</c:v>
              </c:pt>
              <c:pt idx="114">
                <c:v>-3.2931282279739849</c:v>
              </c:pt>
              <c:pt idx="115">
                <c:v>-3.0241080132517282</c:v>
              </c:pt>
              <c:pt idx="116">
                <c:v>-3.1966234538944387</c:v>
              </c:pt>
              <c:pt idx="117">
                <c:v>-3.5312851835167511</c:v>
              </c:pt>
              <c:pt idx="118">
                <c:v>-3.8313248649336815</c:v>
              </c:pt>
              <c:pt idx="119">
                <c:v>-3.9040058028562212</c:v>
              </c:pt>
              <c:pt idx="120">
                <c:v>-3.8242719528293252</c:v>
              </c:pt>
              <c:pt idx="121">
                <c:v>-3.7334883749543066</c:v>
              </c:pt>
              <c:pt idx="122">
                <c:v>-3.4001603180079747</c:v>
              </c:pt>
              <c:pt idx="123">
                <c:v>-3.1079817295065277</c:v>
              </c:pt>
              <c:pt idx="124">
                <c:v>-2.7903017671128247</c:v>
              </c:pt>
              <c:pt idx="125">
                <c:v>-2.5597105008790111</c:v>
              </c:pt>
              <c:pt idx="126">
                <c:v>-2.2853695819144422</c:v>
              </c:pt>
              <c:pt idx="127">
                <c:v>-1.8583084510670786</c:v>
              </c:pt>
              <c:pt idx="128">
                <c:v>-1.5471399019310506</c:v>
              </c:pt>
              <c:pt idx="129">
                <c:v>-1.2957026102647138</c:v>
              </c:pt>
              <c:pt idx="130">
                <c:v>-1.1608828380321494</c:v>
              </c:pt>
              <c:pt idx="131">
                <c:v>-1.0008234011622514</c:v>
              </c:pt>
              <c:pt idx="132">
                <c:v>-0.73553360217656005</c:v>
              </c:pt>
              <c:pt idx="133">
                <c:v>-0.48990248241467771</c:v>
              </c:pt>
              <c:pt idx="134">
                <c:v>-0.22529976030736842</c:v>
              </c:pt>
              <c:pt idx="135">
                <c:v>-6.2683549682467435E-2</c:v>
              </c:pt>
              <c:pt idx="136">
                <c:v>0.16069518009183825</c:v>
              </c:pt>
              <c:pt idx="137">
                <c:v>0.38292025636126553</c:v>
              </c:pt>
              <c:pt idx="138">
                <c:v>0.56035659052688058</c:v>
              </c:pt>
              <c:pt idx="139">
                <c:v>0.61845550319672049</c:v>
              </c:pt>
              <c:pt idx="140">
                <c:v>0.55728031939505152</c:v>
              </c:pt>
              <c:pt idx="141">
                <c:v>0.58300646319863203</c:v>
              </c:pt>
              <c:pt idx="142">
                <c:v>0.40787931550583589</c:v>
              </c:pt>
              <c:pt idx="143">
                <c:v>0.20438873184237938</c:v>
              </c:pt>
              <c:pt idx="144">
                <c:v>0.29158110715186458</c:v>
              </c:pt>
              <c:pt idx="145">
                <c:v>0.33041909324688506</c:v>
              </c:pt>
              <c:pt idx="146">
                <c:v>0.66740243576076641</c:v>
              </c:pt>
              <c:pt idx="147">
                <c:v>0.82317845898297604</c:v>
              </c:pt>
              <c:pt idx="148">
                <c:v>1.1850621106160895</c:v>
              </c:pt>
              <c:pt idx="149">
                <c:v>1.3033976093302053</c:v>
              </c:pt>
              <c:pt idx="150">
                <c:v>1.3806920213527374</c:v>
              </c:pt>
              <c:pt idx="151">
                <c:v>1.4107731485069659</c:v>
              </c:pt>
              <c:pt idx="152">
                <c:v>1.418113171900752</c:v>
              </c:pt>
              <c:pt idx="153">
                <c:v>1.1786338429016041</c:v>
              </c:pt>
              <c:pt idx="154">
                <c:v>0.94507616483196044</c:v>
              </c:pt>
              <c:pt idx="155">
                <c:v>0.71318161424451776</c:v>
              </c:pt>
              <c:pt idx="156">
                <c:v>0.76816692223934691</c:v>
              </c:pt>
              <c:pt idx="157">
                <c:v>0.79358020681064989</c:v>
              </c:pt>
              <c:pt idx="158">
                <c:v>0.98618480332578051</c:v>
              </c:pt>
              <c:pt idx="159">
                <c:v>1.1144476523806168</c:v>
              </c:pt>
              <c:pt idx="160">
                <c:v>1.2125700789799927</c:v>
              </c:pt>
              <c:pt idx="161">
                <c:v>1.223511246404591</c:v>
              </c:pt>
              <c:pt idx="162">
                <c:v>1.2291678469234832</c:v>
              </c:pt>
              <c:pt idx="163">
                <c:v>1.3243039518091155</c:v>
              </c:pt>
              <c:pt idx="164">
                <c:v>1.361660417010272</c:v>
              </c:pt>
              <c:pt idx="165">
                <c:v>1.3345100764211699</c:v>
              </c:pt>
              <c:pt idx="166">
                <c:v>1.2422212783463844</c:v>
              </c:pt>
              <c:pt idx="167">
                <c:v>1.1565932144078452</c:v>
              </c:pt>
              <c:pt idx="168">
                <c:v>1.1972868342802412</c:v>
              </c:pt>
              <c:pt idx="169">
                <c:v>1.3616397570364647</c:v>
              </c:pt>
              <c:pt idx="170">
                <c:v>1.5748640331539772</c:v>
              </c:pt>
              <c:pt idx="171">
                <c:v>1.7980913211551215</c:v>
              </c:pt>
              <c:pt idx="172">
                <c:v>1.9696498748728142</c:v>
              </c:pt>
              <c:pt idx="173">
                <c:v>2.1324884600168299</c:v>
              </c:pt>
              <c:pt idx="174">
                <c:v>2.1941606559155353</c:v>
              </c:pt>
              <c:pt idx="175">
                <c:v>2.1387888778903523</c:v>
              </c:pt>
            </c:numLit>
          </c:val>
          <c:smooth val="0"/>
        </c:ser>
        <c:dLbls>
          <c:showLegendKey val="0"/>
          <c:showVal val="0"/>
          <c:showCatName val="0"/>
          <c:showSerName val="1"/>
          <c:showPercent val="0"/>
          <c:showBubbleSize val="0"/>
        </c:dLbls>
        <c:marker val="1"/>
        <c:smooth val="0"/>
        <c:axId val="208492032"/>
        <c:axId val="208493952"/>
      </c:lineChart>
      <c:catAx>
        <c:axId val="20849203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8493952"/>
        <c:crosses val="autoZero"/>
        <c:auto val="1"/>
        <c:lblAlgn val="ctr"/>
        <c:lblOffset val="100"/>
        <c:tickLblSkip val="1"/>
        <c:tickMarkSkip val="1"/>
        <c:noMultiLvlLbl val="0"/>
      </c:catAx>
      <c:valAx>
        <c:axId val="20849395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849203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0.000</c:formatCode>
              <c:ptCount val="178"/>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numLit>
          </c:val>
          <c:smooth val="0"/>
        </c:ser>
        <c:dLbls>
          <c:showLegendKey val="0"/>
          <c:showVal val="0"/>
          <c:showCatName val="0"/>
          <c:showSerName val="0"/>
          <c:showPercent val="0"/>
          <c:showBubbleSize val="0"/>
        </c:dLbls>
        <c:marker val="1"/>
        <c:smooth val="0"/>
        <c:axId val="208522240"/>
        <c:axId val="201593600"/>
      </c:lineChart>
      <c:catAx>
        <c:axId val="2085222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593600"/>
        <c:crosses val="autoZero"/>
        <c:auto val="1"/>
        <c:lblAlgn val="ctr"/>
        <c:lblOffset val="100"/>
        <c:tickLblSkip val="1"/>
        <c:tickMarkSkip val="1"/>
        <c:noMultiLvlLbl val="0"/>
      </c:catAx>
      <c:valAx>
        <c:axId val="20159360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852224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456205698838541"/>
                  <c:y val="-7.7522083933056748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numLit>
          </c:val>
          <c:smooth val="0"/>
        </c:ser>
        <c:ser>
          <c:idx val="1"/>
          <c:order val="1"/>
          <c:tx>
            <c:v>industria</c:v>
          </c:tx>
          <c:spPr>
            <a:ln w="25400">
              <a:solidFill>
                <a:schemeClr val="tx2"/>
              </a:solidFill>
              <a:prstDash val="solid"/>
            </a:ln>
          </c:spPr>
          <c:marker>
            <c:symbol val="none"/>
          </c:marker>
          <c:dLbls>
            <c:dLbl>
              <c:idx val="3"/>
              <c:layout>
                <c:manualLayout>
                  <c:x val="0.6899473493956968"/>
                  <c:y val="0.18351818925860075"/>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pt idx="173">
                <c:v>2.393627169277778</c:v>
              </c:pt>
              <c:pt idx="174">
                <c:v>1.717309667766667</c:v>
              </c:pt>
              <c:pt idx="175">
                <c:v>1.6261226697444446</c:v>
              </c:pt>
            </c:numLit>
          </c:val>
          <c:smooth val="0"/>
        </c:ser>
        <c:ser>
          <c:idx val="2"/>
          <c:order val="2"/>
          <c:tx>
            <c:v>comercio</c:v>
          </c:tx>
          <c:spPr>
            <a:ln w="38100">
              <a:solidFill>
                <a:schemeClr val="accent2"/>
              </a:solidFill>
              <a:prstDash val="solid"/>
            </a:ln>
          </c:spPr>
          <c:marker>
            <c:symbol val="none"/>
          </c:marker>
          <c:dLbls>
            <c:dLbl>
              <c:idx val="21"/>
              <c:layout>
                <c:manualLayout>
                  <c:x val="0.38574033036289634"/>
                  <c:y val="-2.1237829142324919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pt idx="173">
                <c:v>3.9283916651222217</c:v>
              </c:pt>
              <c:pt idx="174">
                <c:v>3.9861153239111107</c:v>
              </c:pt>
              <c:pt idx="175">
                <c:v>3.5234713199444436</c:v>
              </c:pt>
            </c:numLit>
          </c:val>
          <c:smooth val="0"/>
        </c:ser>
        <c:ser>
          <c:idx val="3"/>
          <c:order val="3"/>
          <c:tx>
            <c:v>servicos</c:v>
          </c:tx>
          <c:spPr>
            <a:ln w="25400">
              <a:solidFill>
                <a:srgbClr val="333333"/>
              </a:solidFill>
              <a:prstDash val="solid"/>
            </a:ln>
          </c:spPr>
          <c:marker>
            <c:symbol val="none"/>
          </c:marker>
          <c:dLbls>
            <c:dLbl>
              <c:idx val="20"/>
              <c:layout>
                <c:manualLayout>
                  <c:x val="0.5574130479199082"/>
                  <c:y val="-7.6590184291479693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pt idx="173">
                <c:v>13.534660723333333</c:v>
              </c:pt>
              <c:pt idx="174">
                <c:v>15.865445556333333</c:v>
              </c:pt>
              <c:pt idx="175">
                <c:v>13.577900842555556</c:v>
              </c:pt>
            </c:numLit>
          </c:val>
          <c:smooth val="0"/>
        </c:ser>
        <c:dLbls>
          <c:showLegendKey val="0"/>
          <c:showVal val="0"/>
          <c:showCatName val="0"/>
          <c:showSerName val="0"/>
          <c:showPercent val="0"/>
          <c:showBubbleSize val="0"/>
        </c:dLbls>
        <c:marker val="1"/>
        <c:smooth val="0"/>
        <c:axId val="201649152"/>
        <c:axId val="201663232"/>
      </c:lineChart>
      <c:catAx>
        <c:axId val="2016491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663232"/>
        <c:crosses val="autoZero"/>
        <c:auto val="1"/>
        <c:lblAlgn val="ctr"/>
        <c:lblOffset val="100"/>
        <c:tickLblSkip val="6"/>
        <c:tickMarkSkip val="1"/>
        <c:noMultiLvlLbl val="0"/>
      </c:catAx>
      <c:valAx>
        <c:axId val="20166323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64915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0.000</c:formatCode>
              <c:ptCount val="178"/>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numLit>
          </c:val>
          <c:smooth val="0"/>
        </c:ser>
        <c:dLbls>
          <c:showLegendKey val="0"/>
          <c:showVal val="0"/>
          <c:showCatName val="0"/>
          <c:showSerName val="0"/>
          <c:showPercent val="0"/>
          <c:showBubbleSize val="0"/>
        </c:dLbls>
        <c:marker val="1"/>
        <c:smooth val="0"/>
        <c:axId val="201737728"/>
        <c:axId val="20173926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78"/>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numLit>
          </c:val>
          <c:smooth val="0"/>
        </c:ser>
        <c:dLbls>
          <c:showLegendKey val="0"/>
          <c:showVal val="0"/>
          <c:showCatName val="0"/>
          <c:showSerName val="0"/>
          <c:showPercent val="0"/>
          <c:showBubbleSize val="0"/>
        </c:dLbls>
        <c:marker val="1"/>
        <c:smooth val="0"/>
        <c:axId val="201745152"/>
        <c:axId val="201746688"/>
      </c:lineChart>
      <c:catAx>
        <c:axId val="2017377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739264"/>
        <c:crosses val="autoZero"/>
        <c:auto val="1"/>
        <c:lblAlgn val="ctr"/>
        <c:lblOffset val="100"/>
        <c:tickLblSkip val="1"/>
        <c:tickMarkSkip val="1"/>
        <c:noMultiLvlLbl val="0"/>
      </c:catAx>
      <c:valAx>
        <c:axId val="20173926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737728"/>
        <c:crosses val="autoZero"/>
        <c:crossBetween val="between"/>
        <c:majorUnit val="100"/>
        <c:minorUnit val="100"/>
      </c:valAx>
      <c:catAx>
        <c:axId val="201745152"/>
        <c:scaling>
          <c:orientation val="minMax"/>
        </c:scaling>
        <c:delete val="1"/>
        <c:axPos val="b"/>
        <c:numFmt formatCode="0.0" sourceLinked="1"/>
        <c:majorTickMark val="out"/>
        <c:minorTickMark val="none"/>
        <c:tickLblPos val="none"/>
        <c:crossAx val="201746688"/>
        <c:crosses val="autoZero"/>
        <c:auto val="1"/>
        <c:lblAlgn val="ctr"/>
        <c:lblOffset val="100"/>
        <c:noMultiLvlLbl val="0"/>
      </c:catAx>
      <c:valAx>
        <c:axId val="20174668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0174515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numLit>
          </c:val>
          <c:smooth val="0"/>
        </c:ser>
        <c:ser>
          <c:idx val="1"/>
          <c:order val="1"/>
          <c:tx>
            <c:v>construcao</c:v>
          </c:tx>
          <c:spPr>
            <a:ln w="25400">
              <a:solidFill>
                <a:schemeClr val="tx2"/>
              </a:solidFill>
              <a:prstDash val="solid"/>
            </a:ln>
          </c:spPr>
          <c:marker>
            <c:symbol val="none"/>
          </c:marker>
          <c:dLbls>
            <c:dLbl>
              <c:idx val="3"/>
              <c:layout>
                <c:manualLayout>
                  <c:x val="0.68992583134315422"/>
                  <c:y val="4.729254996971532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numLit>
          </c:val>
          <c:smooth val="0"/>
        </c:ser>
        <c:ser>
          <c:idx val="2"/>
          <c:order val="2"/>
          <c:tx>
            <c:v>comercio</c:v>
          </c:tx>
          <c:spPr>
            <a:ln w="38100">
              <a:solidFill>
                <a:schemeClr val="accent2"/>
              </a:solidFill>
              <a:prstDash val="solid"/>
            </a:ln>
          </c:spPr>
          <c:marker>
            <c:symbol val="none"/>
          </c:marker>
          <c:dLbls>
            <c:dLbl>
              <c:idx val="21"/>
              <c:layout>
                <c:manualLayout>
                  <c:x val="0.36612297336706784"/>
                  <c:y val="0.2149681289838770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numLit>
          </c:val>
          <c:smooth val="0"/>
        </c:ser>
        <c:ser>
          <c:idx val="3"/>
          <c:order val="3"/>
          <c:tx>
            <c:v>servicos</c:v>
          </c:tx>
          <c:spPr>
            <a:ln w="25400">
              <a:solidFill>
                <a:srgbClr val="333333"/>
              </a:solidFill>
              <a:prstDash val="solid"/>
            </a:ln>
          </c:spPr>
          <c:marker>
            <c:symbol val="none"/>
          </c:marker>
          <c:dLbls>
            <c:dLbl>
              <c:idx val="20"/>
              <c:layout>
                <c:manualLayout>
                  <c:x val="0.60270506727199635"/>
                  <c:y val="-0.1360889504196590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strLit>
          </c:cat>
          <c:val>
            <c:numLit>
              <c:formatCode>0.0</c:formatCode>
              <c:ptCount val="178"/>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pt idx="173">
                <c:v>3.4518464650000005</c:v>
              </c:pt>
              <c:pt idx="174">
                <c:v>4.3143375353333333</c:v>
              </c:pt>
              <c:pt idx="175">
                <c:v>5.6232483246666662</c:v>
              </c:pt>
            </c:numLit>
          </c:val>
          <c:smooth val="0"/>
        </c:ser>
        <c:dLbls>
          <c:showLegendKey val="0"/>
          <c:showVal val="0"/>
          <c:showCatName val="0"/>
          <c:showSerName val="0"/>
          <c:showPercent val="0"/>
          <c:showBubbleSize val="0"/>
        </c:dLbls>
        <c:marker val="1"/>
        <c:smooth val="0"/>
        <c:axId val="201503872"/>
        <c:axId val="201505408"/>
      </c:lineChart>
      <c:catAx>
        <c:axId val="2015038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505408"/>
        <c:crosses val="autoZero"/>
        <c:auto val="1"/>
        <c:lblAlgn val="ctr"/>
        <c:lblOffset val="100"/>
        <c:tickLblSkip val="1"/>
        <c:tickMarkSkip val="1"/>
        <c:noMultiLvlLbl val="0"/>
      </c:catAx>
      <c:valAx>
        <c:axId val="201505408"/>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50387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2016</c:v>
                  </c:pt>
                  <c:pt idx="5">
                    <c:v>2017</c:v>
                  </c:pt>
                </c:lvl>
              </c:multiLvlStrCache>
            </c:multiLvlStrRef>
          </c:cat>
          <c:val>
            <c:numRef>
              <c:f>'9lay_off'!$E$15:$Q$15</c:f>
              <c:numCache>
                <c:formatCode>#,##0</c:formatCode>
                <c:ptCount val="13"/>
                <c:pt idx="0">
                  <c:v>794</c:v>
                </c:pt>
                <c:pt idx="1">
                  <c:v>857</c:v>
                </c:pt>
                <c:pt idx="2">
                  <c:v>1206</c:v>
                </c:pt>
                <c:pt idx="3">
                  <c:v>1448</c:v>
                </c:pt>
                <c:pt idx="4">
                  <c:v>1983</c:v>
                </c:pt>
                <c:pt idx="5">
                  <c:v>1653</c:v>
                </c:pt>
                <c:pt idx="6">
                  <c:v>1154</c:v>
                </c:pt>
                <c:pt idx="7">
                  <c:v>892</c:v>
                </c:pt>
                <c:pt idx="8">
                  <c:v>1028</c:v>
                </c:pt>
                <c:pt idx="9">
                  <c:v>1001</c:v>
                </c:pt>
                <c:pt idx="10">
                  <c:v>742</c:v>
                </c:pt>
                <c:pt idx="11">
                  <c:v>706</c:v>
                </c:pt>
                <c:pt idx="12">
                  <c:v>378</c:v>
                </c:pt>
              </c:numCache>
            </c:numRef>
          </c:val>
        </c:ser>
        <c:dLbls>
          <c:showLegendKey val="0"/>
          <c:showVal val="0"/>
          <c:showCatName val="0"/>
          <c:showSerName val="0"/>
          <c:showPercent val="0"/>
          <c:showBubbleSize val="0"/>
        </c:dLbls>
        <c:gapWidth val="150"/>
        <c:axId val="206712832"/>
        <c:axId val="206714368"/>
      </c:barChart>
      <c:catAx>
        <c:axId val="20671283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06714368"/>
        <c:crosses val="autoZero"/>
        <c:auto val="1"/>
        <c:lblAlgn val="ctr"/>
        <c:lblOffset val="100"/>
        <c:tickLblSkip val="1"/>
        <c:tickMarkSkip val="1"/>
        <c:noMultiLvlLbl val="0"/>
      </c:catAx>
      <c:valAx>
        <c:axId val="2067143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67128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0.78048780487804892</c:v>
                </c:pt>
                <c:pt idx="1">
                  <c:v>0.81967213114754101</c:v>
                </c:pt>
                <c:pt idx="2">
                  <c:v>0.98630136986301375</c:v>
                </c:pt>
                <c:pt idx="3">
                  <c:v>1.1958762886597938</c:v>
                </c:pt>
                <c:pt idx="4">
                  <c:v>1.2346938775510203</c:v>
                </c:pt>
                <c:pt idx="5">
                  <c:v>1.0833333333333333</c:v>
                </c:pt>
                <c:pt idx="6">
                  <c:v>1.2982456140350878</c:v>
                </c:pt>
                <c:pt idx="7">
                  <c:v>1.2337662337662338</c:v>
                </c:pt>
                <c:pt idx="8">
                  <c:v>0.7142857142857143</c:v>
                </c:pt>
                <c:pt idx="9">
                  <c:v>0.9885057471264368</c:v>
                </c:pt>
                <c:pt idx="10">
                  <c:v>0.95</c:v>
                </c:pt>
                <c:pt idx="11">
                  <c:v>1.4457142857142857</c:v>
                </c:pt>
                <c:pt idx="12">
                  <c:v>1.1590909090909089</c:v>
                </c:pt>
                <c:pt idx="13">
                  <c:v>0.7142857142857143</c:v>
                </c:pt>
                <c:pt idx="14">
                  <c:v>1.215686274509804</c:v>
                </c:pt>
                <c:pt idx="15">
                  <c:v>0.96721311475409844</c:v>
                </c:pt>
                <c:pt idx="16">
                  <c:v>1.1000000000000001</c:v>
                </c:pt>
                <c:pt idx="17">
                  <c:v>1.1058823529411765</c:v>
                </c:pt>
              </c:numCache>
            </c:numRef>
          </c:val>
        </c:ser>
        <c:dLbls>
          <c:showLegendKey val="0"/>
          <c:showVal val="0"/>
          <c:showCatName val="0"/>
          <c:showSerName val="0"/>
          <c:showPercent val="0"/>
          <c:showBubbleSize val="0"/>
        </c:dLbls>
        <c:axId val="202901760"/>
        <c:axId val="202907648"/>
      </c:radarChart>
      <c:catAx>
        <c:axId val="20290176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02907648"/>
        <c:crosses val="autoZero"/>
        <c:auto val="0"/>
        <c:lblAlgn val="ctr"/>
        <c:lblOffset val="100"/>
        <c:noMultiLvlLbl val="0"/>
      </c:catAx>
      <c:valAx>
        <c:axId val="20290764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0290176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206740480"/>
        <c:axId val="206742272"/>
      </c:barChart>
      <c:catAx>
        <c:axId val="2067404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6742272"/>
        <c:crosses val="autoZero"/>
        <c:auto val="1"/>
        <c:lblAlgn val="ctr"/>
        <c:lblOffset val="100"/>
        <c:tickLblSkip val="1"/>
        <c:tickMarkSkip val="1"/>
        <c:noMultiLvlLbl val="0"/>
      </c:catAx>
      <c:valAx>
        <c:axId val="2067422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67404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207028992"/>
        <c:axId val="207030528"/>
      </c:barChart>
      <c:catAx>
        <c:axId val="20702899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7030528"/>
        <c:crosses val="autoZero"/>
        <c:auto val="1"/>
        <c:lblAlgn val="ctr"/>
        <c:lblOffset val="100"/>
        <c:tickLblSkip val="1"/>
        <c:tickMarkSkip val="1"/>
        <c:noMultiLvlLbl val="0"/>
      </c:catAx>
      <c:valAx>
        <c:axId val="20703052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70289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59582336"/>
        <c:axId val="59583872"/>
      </c:barChart>
      <c:catAx>
        <c:axId val="59582336"/>
        <c:scaling>
          <c:orientation val="maxMin"/>
        </c:scaling>
        <c:delete val="0"/>
        <c:axPos val="l"/>
        <c:majorTickMark val="none"/>
        <c:minorTickMark val="none"/>
        <c:tickLblPos val="none"/>
        <c:spPr>
          <a:ln w="3175">
            <a:solidFill>
              <a:srgbClr val="333333"/>
            </a:solidFill>
            <a:prstDash val="solid"/>
          </a:ln>
        </c:spPr>
        <c:crossAx val="59583872"/>
        <c:crosses val="autoZero"/>
        <c:auto val="1"/>
        <c:lblAlgn val="ctr"/>
        <c:lblOffset val="100"/>
        <c:tickMarkSkip val="1"/>
        <c:noMultiLvlLbl val="0"/>
      </c:catAx>
      <c:valAx>
        <c:axId val="595838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95823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59595776"/>
        <c:axId val="59618048"/>
      </c:barChart>
      <c:catAx>
        <c:axId val="59595776"/>
        <c:scaling>
          <c:orientation val="maxMin"/>
        </c:scaling>
        <c:delete val="0"/>
        <c:axPos val="l"/>
        <c:majorTickMark val="none"/>
        <c:minorTickMark val="none"/>
        <c:tickLblPos val="none"/>
        <c:spPr>
          <a:ln w="3175">
            <a:solidFill>
              <a:srgbClr val="333333"/>
            </a:solidFill>
            <a:prstDash val="solid"/>
          </a:ln>
        </c:spPr>
        <c:crossAx val="59618048"/>
        <c:crosses val="autoZero"/>
        <c:auto val="1"/>
        <c:lblAlgn val="ctr"/>
        <c:lblOffset val="100"/>
        <c:tickMarkSkip val="1"/>
        <c:noMultiLvlLbl val="0"/>
      </c:catAx>
      <c:valAx>
        <c:axId val="596180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959577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07495168"/>
        <c:axId val="207496704"/>
      </c:barChart>
      <c:catAx>
        <c:axId val="207495168"/>
        <c:scaling>
          <c:orientation val="maxMin"/>
        </c:scaling>
        <c:delete val="0"/>
        <c:axPos val="l"/>
        <c:majorTickMark val="none"/>
        <c:minorTickMark val="none"/>
        <c:tickLblPos val="none"/>
        <c:spPr>
          <a:ln w="3175">
            <a:solidFill>
              <a:srgbClr val="333333"/>
            </a:solidFill>
            <a:prstDash val="solid"/>
          </a:ln>
        </c:spPr>
        <c:crossAx val="207496704"/>
        <c:crosses val="autoZero"/>
        <c:auto val="1"/>
        <c:lblAlgn val="ctr"/>
        <c:lblOffset val="100"/>
        <c:tickMarkSkip val="1"/>
        <c:noMultiLvlLbl val="0"/>
      </c:catAx>
      <c:valAx>
        <c:axId val="20749670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74951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07512320"/>
        <c:axId val="207513856"/>
      </c:barChart>
      <c:catAx>
        <c:axId val="207512320"/>
        <c:scaling>
          <c:orientation val="maxMin"/>
        </c:scaling>
        <c:delete val="0"/>
        <c:axPos val="l"/>
        <c:majorTickMark val="none"/>
        <c:minorTickMark val="none"/>
        <c:tickLblPos val="none"/>
        <c:spPr>
          <a:ln w="3175">
            <a:solidFill>
              <a:srgbClr val="333333"/>
            </a:solidFill>
            <a:prstDash val="solid"/>
          </a:ln>
        </c:spPr>
        <c:crossAx val="207513856"/>
        <c:crosses val="autoZero"/>
        <c:auto val="1"/>
        <c:lblAlgn val="ctr"/>
        <c:lblOffset val="100"/>
        <c:tickMarkSkip val="1"/>
        <c:noMultiLvlLbl val="0"/>
      </c:catAx>
      <c:valAx>
        <c:axId val="20751385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751232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8.6267379840516689</c:v>
                </c:pt>
                <c:pt idx="1">
                  <c:v>5.7036315876485499</c:v>
                </c:pt>
                <c:pt idx="2">
                  <c:v>4.0758932108056811</c:v>
                </c:pt>
                <c:pt idx="3">
                  <c:v>2.7098977997206619</c:v>
                </c:pt>
                <c:pt idx="4">
                  <c:v>1.8390635198012539</c:v>
                </c:pt>
                <c:pt idx="5">
                  <c:v>-6.9444269143874031</c:v>
                </c:pt>
                <c:pt idx="6">
                  <c:v>-4.9996689837802144</c:v>
                </c:pt>
                <c:pt idx="7">
                  <c:v>-4.8225495610228819</c:v>
                </c:pt>
                <c:pt idx="8">
                  <c:v>-2.9738735091707325</c:v>
                </c:pt>
                <c:pt idx="9">
                  <c:v>-2.2419503400160634</c:v>
                </c:pt>
              </c:numCache>
            </c:numRef>
          </c:val>
        </c:ser>
        <c:dLbls>
          <c:showLegendKey val="0"/>
          <c:showVal val="0"/>
          <c:showCatName val="0"/>
          <c:showSerName val="0"/>
          <c:showPercent val="0"/>
          <c:showBubbleSize val="0"/>
        </c:dLbls>
        <c:gapWidth val="80"/>
        <c:axId val="207541376"/>
        <c:axId val="207542912"/>
      </c:barChart>
      <c:catAx>
        <c:axId val="207541376"/>
        <c:scaling>
          <c:orientation val="maxMin"/>
        </c:scaling>
        <c:delete val="0"/>
        <c:axPos val="l"/>
        <c:majorTickMark val="none"/>
        <c:minorTickMark val="none"/>
        <c:tickLblPos val="none"/>
        <c:crossAx val="207542912"/>
        <c:crossesAt val="0"/>
        <c:auto val="1"/>
        <c:lblAlgn val="ctr"/>
        <c:lblOffset val="100"/>
        <c:tickMarkSkip val="1"/>
        <c:noMultiLvlLbl val="0"/>
      </c:catAx>
      <c:valAx>
        <c:axId val="207542912"/>
        <c:scaling>
          <c:orientation val="minMax"/>
        </c:scaling>
        <c:delete val="0"/>
        <c:axPos val="t"/>
        <c:numFmt formatCode="0.0" sourceLinked="1"/>
        <c:majorTickMark val="none"/>
        <c:minorTickMark val="none"/>
        <c:tickLblPos val="none"/>
        <c:spPr>
          <a:ln w="9525">
            <a:noFill/>
          </a:ln>
        </c:spPr>
        <c:crossAx val="20754137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156960" y="0"/>
          <a:ext cx="60273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0.33869</cdr:x>
      <cdr:y>0.28336</cdr:y>
    </cdr:from>
    <cdr:to>
      <cdr:x>0.79389</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67808" y="491219"/>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0.72874</cdr:x>
      <cdr:y>0.5683</cdr:y>
    </cdr:from>
    <cdr:to>
      <cdr:x>0.98217</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9755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7/9_Setembro/dados/p20_crise/1_actualizar_p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_EME_INFOESTAT/1_boletim_2017/9_Setembro/dados/p21/1_actualizar_p21_empre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p20"/>
      <sheetName val="Apoio"/>
      <sheetName val="dicas de impressao"/>
      <sheetName val="Folha1"/>
    </sheetNames>
    <sheetDataSet>
      <sheetData sheetId="0">
        <row r="8">
          <cell r="A8">
            <v>37622</v>
          </cell>
          <cell r="D8">
            <v>-0.37258948735299158</v>
          </cell>
          <cell r="E8">
            <v>-10.5829354766985</v>
          </cell>
          <cell r="F8">
            <v>-36.937616019697764</v>
          </cell>
          <cell r="G8">
            <v>-12.833966204425215</v>
          </cell>
          <cell r="H8">
            <v>-0.15881872433333144</v>
          </cell>
          <cell r="I8">
            <v>-32.750529923888287</v>
          </cell>
          <cell r="J8">
            <v>60.045337883914435</v>
          </cell>
          <cell r="K8">
            <v>-12</v>
          </cell>
          <cell r="L8">
            <v>-32.109981789628847</v>
          </cell>
          <cell r="M8">
            <v>-8.1040474427487172</v>
          </cell>
          <cell r="N8">
            <v>-16.017706786666665</v>
          </cell>
          <cell r="O8">
            <v>402.60199999999998</v>
          </cell>
          <cell r="V8">
            <v>18.363751817939722</v>
          </cell>
          <cell r="W8">
            <v>16.388999999999999</v>
          </cell>
        </row>
        <row r="9">
          <cell r="A9" t="str">
            <v xml:space="preserve"> </v>
          </cell>
          <cell r="D9">
            <v>-0.21051337169674078</v>
          </cell>
          <cell r="E9">
            <v>-11.502880452450638</v>
          </cell>
          <cell r="F9">
            <v>-37.296590378672114</v>
          </cell>
          <cell r="G9">
            <v>-11.553768627126068</v>
          </cell>
          <cell r="H9">
            <v>0.96395390933333436</v>
          </cell>
          <cell r="I9">
            <v>-34.050529923888284</v>
          </cell>
          <cell r="J9">
            <v>63.562004550581101</v>
          </cell>
          <cell r="K9">
            <v>-12</v>
          </cell>
          <cell r="L9">
            <v>-29.161263840910902</v>
          </cell>
          <cell r="M9">
            <v>-7.7091756478769229</v>
          </cell>
          <cell r="N9">
            <v>-14.174444928666665</v>
          </cell>
          <cell r="O9">
            <v>412.49700000000001</v>
          </cell>
          <cell r="V9">
            <v>25.219242230736484</v>
          </cell>
          <cell r="W9">
            <v>17.131</v>
          </cell>
        </row>
        <row r="10">
          <cell r="A10" t="str">
            <v xml:space="preserve"> </v>
          </cell>
          <cell r="D10">
            <v>-0.35922512501754267</v>
          </cell>
          <cell r="E10">
            <v>-13.480657648313885</v>
          </cell>
          <cell r="F10">
            <v>-40.322231404313143</v>
          </cell>
          <cell r="G10">
            <v>-12.007720366271366</v>
          </cell>
          <cell r="H10">
            <v>-3.370849642</v>
          </cell>
          <cell r="I10">
            <v>-36.042196590554944</v>
          </cell>
          <cell r="J10">
            <v>66.645337883914422</v>
          </cell>
          <cell r="K10">
            <v>-9.2278288672750008</v>
          </cell>
          <cell r="L10">
            <v>-28.545879225526281</v>
          </cell>
          <cell r="M10">
            <v>-8.1476371863384625</v>
          </cell>
          <cell r="N10">
            <v>-16.304159940666665</v>
          </cell>
          <cell r="O10">
            <v>421.05799999999999</v>
          </cell>
          <cell r="V10">
            <v>23.4470716207706</v>
          </cell>
          <cell r="W10">
            <v>17.760999999999999</v>
          </cell>
        </row>
        <row r="11">
          <cell r="A11" t="str">
            <v xml:space="preserve"> </v>
          </cell>
          <cell r="D11">
            <v>-0.30088256881703851</v>
          </cell>
          <cell r="E11">
            <v>-15.152454125536105</v>
          </cell>
          <cell r="F11">
            <v>-40.681205763287501</v>
          </cell>
          <cell r="G11">
            <v>-12.076323415861111</v>
          </cell>
          <cell r="H11">
            <v>-6.6354545280000004</v>
          </cell>
          <cell r="I11">
            <v>-36.733863257221621</v>
          </cell>
          <cell r="J11">
            <v>67.945337883914434</v>
          </cell>
          <cell r="K11">
            <v>-10.894495533941667</v>
          </cell>
          <cell r="L11">
            <v>-26.597161276808333</v>
          </cell>
          <cell r="M11">
            <v>-9.2860987247999986</v>
          </cell>
          <cell r="N11">
            <v>-21.542837685333335</v>
          </cell>
          <cell r="O11">
            <v>423.59500000000003</v>
          </cell>
          <cell r="V11">
            <v>12.864659375774767</v>
          </cell>
          <cell r="W11">
            <v>17.834</v>
          </cell>
        </row>
        <row r="12">
          <cell r="A12" t="str">
            <v xml:space="preserve"> </v>
          </cell>
          <cell r="D12">
            <v>-0.54313945900533389</v>
          </cell>
          <cell r="E12">
            <v>-15.424465734091662</v>
          </cell>
          <cell r="F12">
            <v>-40.181205763287501</v>
          </cell>
          <cell r="G12">
            <v>-13.178356260861113</v>
          </cell>
          <cell r="H12">
            <v>-10.574041906444444</v>
          </cell>
          <cell r="I12">
            <v>-35.929696590554954</v>
          </cell>
          <cell r="J12">
            <v>65.695337883914434</v>
          </cell>
          <cell r="K12">
            <v>-11.561162200608335</v>
          </cell>
          <cell r="L12">
            <v>-24.597161276808333</v>
          </cell>
          <cell r="M12">
            <v>-12.752765391466667</v>
          </cell>
          <cell r="N12">
            <v>-24.121683672</v>
          </cell>
          <cell r="O12">
            <v>418.53800000000001</v>
          </cell>
          <cell r="V12">
            <v>15.684421534936988</v>
          </cell>
          <cell r="W12">
            <v>17.29</v>
          </cell>
        </row>
        <row r="13">
          <cell r="A13" t="str">
            <v xml:space="preserve"> </v>
          </cell>
          <cell r="D13">
            <v>-0.45131957377681881</v>
          </cell>
          <cell r="E13">
            <v>-13.503141481536106</v>
          </cell>
          <cell r="F13">
            <v>-40.01453909662083</v>
          </cell>
          <cell r="G13">
            <v>-12.798245931527779</v>
          </cell>
          <cell r="H13">
            <v>-9.3765195148888889</v>
          </cell>
          <cell r="I13">
            <v>-33.892196590554953</v>
          </cell>
          <cell r="J13">
            <v>62.878671217247778</v>
          </cell>
          <cell r="K13">
            <v>-10.561162200608335</v>
          </cell>
          <cell r="L13">
            <v>-24.597161276808333</v>
          </cell>
          <cell r="M13">
            <v>-14.519432058133333</v>
          </cell>
          <cell r="N13">
            <v>-25.197638790999999</v>
          </cell>
          <cell r="O13">
            <v>414.14499999999998</v>
          </cell>
          <cell r="V13">
            <v>10.681557846506283</v>
          </cell>
          <cell r="W13">
            <v>16.898</v>
          </cell>
        </row>
        <row r="14">
          <cell r="A14">
            <v>37803</v>
          </cell>
          <cell r="D14">
            <v>-0.37293744651060551</v>
          </cell>
          <cell r="E14">
            <v>-10.880937957313884</v>
          </cell>
          <cell r="F14">
            <v>-38.847872429954165</v>
          </cell>
          <cell r="G14">
            <v>-12.273113999750001</v>
          </cell>
          <cell r="H14">
            <v>-8.4609311604444439</v>
          </cell>
          <cell r="I14">
            <v>-31.804696590554951</v>
          </cell>
          <cell r="J14">
            <v>59.145337883914436</v>
          </cell>
          <cell r="K14">
            <v>-9.2278288672750008</v>
          </cell>
          <cell r="L14">
            <v>-23.263827943474997</v>
          </cell>
          <cell r="M14">
            <v>-15.81943205813333</v>
          </cell>
          <cell r="N14">
            <v>-17.292330382666666</v>
          </cell>
          <cell r="O14">
            <v>419.375</v>
          </cell>
          <cell r="V14">
            <v>11.914483528188491</v>
          </cell>
          <cell r="W14">
            <v>16.498999999999999</v>
          </cell>
        </row>
        <row r="15">
          <cell r="A15" t="str">
            <v xml:space="preserve"> </v>
          </cell>
          <cell r="D15">
            <v>-0.10813424814697659</v>
          </cell>
          <cell r="E15">
            <v>-9.1659541362027728</v>
          </cell>
          <cell r="F15">
            <v>-38.681205763287501</v>
          </cell>
          <cell r="G15">
            <v>-9.6697089370833336</v>
          </cell>
          <cell r="H15">
            <v>-4.5878026187777747</v>
          </cell>
          <cell r="I15">
            <v>-30.308863257221617</v>
          </cell>
          <cell r="J15">
            <v>56.262004550581104</v>
          </cell>
          <cell r="K15">
            <v>-9.5611622006083348</v>
          </cell>
          <cell r="L15">
            <v>-23.597161276808333</v>
          </cell>
          <cell r="M15">
            <v>-14.152765391466666</v>
          </cell>
          <cell r="N15">
            <v>-17.346672329666664</v>
          </cell>
          <cell r="O15">
            <v>420.89100000000002</v>
          </cell>
          <cell r="V15">
            <v>5.8919506889050233</v>
          </cell>
          <cell r="W15">
            <v>16.010000000000002</v>
          </cell>
        </row>
        <row r="16">
          <cell r="A16" t="str">
            <v xml:space="preserve"> </v>
          </cell>
          <cell r="D16">
            <v>0.11369259888832882</v>
          </cell>
          <cell r="E16">
            <v>-8.3872041205361061</v>
          </cell>
          <cell r="F16">
            <v>-37.181205763287501</v>
          </cell>
          <cell r="G16">
            <v>-7.5484087747500004</v>
          </cell>
          <cell r="H16">
            <v>-6.6988811773333294</v>
          </cell>
          <cell r="I16">
            <v>-29.308863257221617</v>
          </cell>
          <cell r="J16">
            <v>54.795337883914435</v>
          </cell>
          <cell r="K16">
            <v>-9.5611622006083348</v>
          </cell>
          <cell r="L16">
            <v>-22.263827943474997</v>
          </cell>
          <cell r="M16">
            <v>-12.119432058133333</v>
          </cell>
          <cell r="N16">
            <v>-13.616954131666665</v>
          </cell>
          <cell r="O16">
            <v>440.66800000000001</v>
          </cell>
          <cell r="V16">
            <v>8.1377097213017446</v>
          </cell>
          <cell r="W16">
            <v>16.484999999999999</v>
          </cell>
        </row>
        <row r="17">
          <cell r="A17" t="str">
            <v xml:space="preserve"> </v>
          </cell>
          <cell r="D17">
            <v>0.41030984340136251</v>
          </cell>
          <cell r="E17">
            <v>-8.7271183175361084</v>
          </cell>
          <cell r="F17">
            <v>-37.347872429954165</v>
          </cell>
          <cell r="G17">
            <v>-5.6284974255277787</v>
          </cell>
          <cell r="H17">
            <v>-4.213966189888886</v>
          </cell>
          <cell r="I17">
            <v>-26.838029923888289</v>
          </cell>
          <cell r="J17">
            <v>55.045337883914442</v>
          </cell>
          <cell r="K17">
            <v>-9.2278288672750008</v>
          </cell>
          <cell r="L17">
            <v>-21.930494610141665</v>
          </cell>
          <cell r="M17">
            <v>-9.7860987248000004</v>
          </cell>
          <cell r="N17">
            <v>-13.303383378333331</v>
          </cell>
          <cell r="O17">
            <v>447.91699999999997</v>
          </cell>
          <cell r="V17">
            <v>-0.48061287175225065</v>
          </cell>
          <cell r="W17">
            <v>17.206</v>
          </cell>
        </row>
        <row r="18">
          <cell r="A18" t="str">
            <v xml:space="preserve"> </v>
          </cell>
          <cell r="D18">
            <v>0.51352816292725234</v>
          </cell>
          <cell r="E18">
            <v>-9.8207254728694409</v>
          </cell>
          <cell r="F18">
            <v>-36.181205763287501</v>
          </cell>
          <cell r="G18">
            <v>-4.944246026638889</v>
          </cell>
          <cell r="H18">
            <v>-3.6331506368888866</v>
          </cell>
          <cell r="I18">
            <v>-25.867196590554954</v>
          </cell>
          <cell r="J18">
            <v>56.262004550581111</v>
          </cell>
          <cell r="K18">
            <v>-9.8944955339416669</v>
          </cell>
          <cell r="L18">
            <v>-20.930494610141668</v>
          </cell>
          <cell r="M18">
            <v>-7.8860987248000001</v>
          </cell>
          <cell r="N18">
            <v>-10.997448002333334</v>
          </cell>
          <cell r="O18">
            <v>453.72699999999998</v>
          </cell>
          <cell r="V18">
            <v>-2.061811753178977</v>
          </cell>
          <cell r="W18">
            <v>18.184999999999999</v>
          </cell>
        </row>
        <row r="19">
          <cell r="A19" t="str">
            <v xml:space="preserve"> </v>
          </cell>
          <cell r="D19">
            <v>0.52602184462147128</v>
          </cell>
          <cell r="E19">
            <v>-9.5967804377583299</v>
          </cell>
          <cell r="F19">
            <v>-35.847872429954165</v>
          </cell>
          <cell r="G19">
            <v>-4.5222946971944458</v>
          </cell>
          <cell r="H19">
            <v>0.6560058907777796</v>
          </cell>
          <cell r="I19">
            <v>-24.996363257221621</v>
          </cell>
          <cell r="J19">
            <v>56.662004550581116</v>
          </cell>
          <cell r="K19">
            <v>-9.8944955339416669</v>
          </cell>
          <cell r="L19">
            <v>-21.263827943475</v>
          </cell>
          <cell r="M19">
            <v>-8.3860987248000001</v>
          </cell>
          <cell r="N19">
            <v>-12.476053593666663</v>
          </cell>
          <cell r="O19">
            <v>452.54199999999997</v>
          </cell>
          <cell r="V19">
            <v>3.9882779793469325</v>
          </cell>
          <cell r="W19">
            <v>18.393000000000001</v>
          </cell>
        </row>
        <row r="20">
          <cell r="A20">
            <v>37987</v>
          </cell>
          <cell r="D20">
            <v>0.42600039012468965</v>
          </cell>
          <cell r="E20">
            <v>-8.1949385826472181</v>
          </cell>
          <cell r="F20">
            <v>-34.181205763287501</v>
          </cell>
          <cell r="G20">
            <v>-4.2529922061944445</v>
          </cell>
          <cell r="H20">
            <v>-0.27346151311110939</v>
          </cell>
          <cell r="I20">
            <v>-26.504696590554953</v>
          </cell>
          <cell r="J20">
            <v>57.562004550581115</v>
          </cell>
          <cell r="K20">
            <v>-10.227828867275001</v>
          </cell>
          <cell r="L20">
            <v>-18.930494610141668</v>
          </cell>
          <cell r="M20">
            <v>-8.1527653914666676</v>
          </cell>
          <cell r="N20">
            <v>-13.204472628333329</v>
          </cell>
          <cell r="O20">
            <v>464.45</v>
          </cell>
          <cell r="V20">
            <v>-8.1008583690987059</v>
          </cell>
          <cell r="W20">
            <v>18.734999999999999</v>
          </cell>
        </row>
        <row r="21">
          <cell r="A21" t="str">
            <v xml:space="preserve"> </v>
          </cell>
          <cell r="D21">
            <v>0.39847085161483881</v>
          </cell>
          <cell r="E21">
            <v>-6.9795900015361072</v>
          </cell>
          <cell r="F21">
            <v>-33.847872429954165</v>
          </cell>
          <cell r="G21">
            <v>-5.6679104103055558</v>
          </cell>
          <cell r="H21">
            <v>4.932832955555614E-2</v>
          </cell>
          <cell r="I21">
            <v>-26.533863257221622</v>
          </cell>
          <cell r="J21">
            <v>58.012004550581111</v>
          </cell>
          <cell r="K21">
            <v>-8.5611622006083348</v>
          </cell>
          <cell r="L21">
            <v>-17.597161276808333</v>
          </cell>
          <cell r="M21">
            <v>-8.0194320581333329</v>
          </cell>
          <cell r="N21">
            <v>-14.827561573666664</v>
          </cell>
          <cell r="O21">
            <v>467.54</v>
          </cell>
          <cell r="V21">
            <v>-3.5243988123569214</v>
          </cell>
          <cell r="W21">
            <v>18.937999999999999</v>
          </cell>
        </row>
        <row r="22">
          <cell r="A22" t="str">
            <v xml:space="preserve"> </v>
          </cell>
          <cell r="D22">
            <v>0.43215835089846272</v>
          </cell>
          <cell r="E22">
            <v>-7.0031060246472174</v>
          </cell>
          <cell r="F22">
            <v>-32.847872429954165</v>
          </cell>
          <cell r="G22">
            <v>-7.4924715635277792</v>
          </cell>
          <cell r="H22">
            <v>3.0728180943333339</v>
          </cell>
          <cell r="I22">
            <v>-26.779696590554952</v>
          </cell>
          <cell r="J22">
            <v>58.195337883914441</v>
          </cell>
          <cell r="K22">
            <v>-8.5611622006083348</v>
          </cell>
          <cell r="L22">
            <v>-14.597161276808334</v>
          </cell>
          <cell r="M22">
            <v>-6.7527653914666672</v>
          </cell>
          <cell r="N22">
            <v>-11.450566690666667</v>
          </cell>
          <cell r="O22">
            <v>471.089</v>
          </cell>
          <cell r="V22">
            <v>8.6840579710144805</v>
          </cell>
          <cell r="W22">
            <v>18.919</v>
          </cell>
        </row>
        <row r="23">
          <cell r="A23" t="str">
            <v xml:space="preserve"> </v>
          </cell>
          <cell r="D23">
            <v>0.60135562937027143</v>
          </cell>
          <cell r="E23">
            <v>-7.4144974905361067</v>
          </cell>
          <cell r="F23">
            <v>-32.681205763287501</v>
          </cell>
          <cell r="G23">
            <v>-8.263048787861111</v>
          </cell>
          <cell r="H23">
            <v>8.8783897431111125</v>
          </cell>
          <cell r="I23">
            <v>-27.279696590554952</v>
          </cell>
          <cell r="J23">
            <v>57.545337883914442</v>
          </cell>
          <cell r="K23">
            <v>-8.2278288672750008</v>
          </cell>
          <cell r="L23">
            <v>-14.930494610141666</v>
          </cell>
          <cell r="M23">
            <v>-5.7527653914666672</v>
          </cell>
          <cell r="N23">
            <v>-12.78895419633333</v>
          </cell>
          <cell r="O23">
            <v>462.05599999999998</v>
          </cell>
          <cell r="V23">
            <v>-2.0038563862244008</v>
          </cell>
          <cell r="W23">
            <v>18.533000000000001</v>
          </cell>
        </row>
        <row r="24">
          <cell r="A24" t="str">
            <v xml:space="preserve"> </v>
          </cell>
          <cell r="D24">
            <v>0.89065573490287531</v>
          </cell>
          <cell r="E24">
            <v>-6.573124468869441</v>
          </cell>
          <cell r="F24">
            <v>-31.847872429954165</v>
          </cell>
          <cell r="G24">
            <v>-4.9795186657500006</v>
          </cell>
          <cell r="H24">
            <v>12.199356330222225</v>
          </cell>
          <cell r="I24">
            <v>-27.217196590554952</v>
          </cell>
          <cell r="J24">
            <v>55.328671217247773</v>
          </cell>
          <cell r="K24">
            <v>-8.2278288672750008</v>
          </cell>
          <cell r="L24">
            <v>-13.263827943475</v>
          </cell>
          <cell r="M24">
            <v>-5.8860987248000001</v>
          </cell>
          <cell r="N24">
            <v>-9.9093639473333326</v>
          </cell>
          <cell r="O24">
            <v>452.14</v>
          </cell>
          <cell r="V24">
            <v>-3.7948362502166044</v>
          </cell>
          <cell r="W24">
            <v>17.831</v>
          </cell>
        </row>
        <row r="25">
          <cell r="A25" t="str">
            <v xml:space="preserve"> </v>
          </cell>
          <cell r="D25">
            <v>1.0764556683146327</v>
          </cell>
          <cell r="E25">
            <v>-4.978187702869441</v>
          </cell>
          <cell r="F25">
            <v>-31.347872429954169</v>
          </cell>
          <cell r="G25">
            <v>-2.4104240764166662</v>
          </cell>
          <cell r="H25">
            <v>11.633029708222224</v>
          </cell>
          <cell r="I25">
            <v>-25.829696590554949</v>
          </cell>
          <cell r="J25">
            <v>50.112004550581105</v>
          </cell>
          <cell r="K25">
            <v>-8.2278288672750008</v>
          </cell>
          <cell r="L25">
            <v>-11.930494610141666</v>
          </cell>
          <cell r="M25">
            <v>-6.352765391466666</v>
          </cell>
          <cell r="N25">
            <v>-9.8892733846666658</v>
          </cell>
          <cell r="O25">
            <v>444.67899999999997</v>
          </cell>
          <cell r="V25">
            <v>3.7832399022567298</v>
          </cell>
          <cell r="W25">
            <v>17.315999999999999</v>
          </cell>
        </row>
        <row r="26">
          <cell r="A26">
            <v>38169</v>
          </cell>
          <cell r="D26">
            <v>1.1774300867169489</v>
          </cell>
          <cell r="E26">
            <v>-3.4696458220916639</v>
          </cell>
          <cell r="F26">
            <v>-31.181205763287505</v>
          </cell>
          <cell r="G26">
            <v>-0.13139255430555483</v>
          </cell>
          <cell r="H26">
            <v>8.5013879791111133</v>
          </cell>
          <cell r="I26">
            <v>-23.704696590554956</v>
          </cell>
          <cell r="J26">
            <v>44.178671217247768</v>
          </cell>
          <cell r="K26">
            <v>-8.8944955339416669</v>
          </cell>
          <cell r="L26">
            <v>-11.597161276808334</v>
          </cell>
          <cell r="M26">
            <v>-5.6527653914666667</v>
          </cell>
          <cell r="N26">
            <v>-4.9012010446666672</v>
          </cell>
          <cell r="O26">
            <v>446.09100000000001</v>
          </cell>
          <cell r="V26">
            <v>2.2660835278465186E-3</v>
          </cell>
          <cell r="W26">
            <v>17.151</v>
          </cell>
        </row>
        <row r="27">
          <cell r="A27" t="str">
            <v xml:space="preserve"> </v>
          </cell>
          <cell r="D27">
            <v>1.2178985990920173</v>
          </cell>
          <cell r="E27">
            <v>-1.7238196927583307</v>
          </cell>
          <cell r="F27">
            <v>-30.847872429954169</v>
          </cell>
          <cell r="G27">
            <v>-1.3363183971944441</v>
          </cell>
          <cell r="H27">
            <v>8.4522800472222226</v>
          </cell>
          <cell r="I27">
            <v>-22.267196590554949</v>
          </cell>
          <cell r="J27">
            <v>40.178671217247768</v>
          </cell>
          <cell r="K27">
            <v>-9.2278288672750008</v>
          </cell>
          <cell r="L27">
            <v>-11.597161276808334</v>
          </cell>
          <cell r="M27">
            <v>-5.1194320581333335</v>
          </cell>
          <cell r="N27">
            <v>-3.405088512666667</v>
          </cell>
          <cell r="O27">
            <v>449.76</v>
          </cell>
          <cell r="V27">
            <v>18.007761228100215</v>
          </cell>
          <cell r="W27">
            <v>17.212</v>
          </cell>
        </row>
        <row r="28">
          <cell r="A28" t="str">
            <v xml:space="preserve"> </v>
          </cell>
          <cell r="D28">
            <v>1.2650253653320063</v>
          </cell>
          <cell r="E28">
            <v>-2.3149611885361079</v>
          </cell>
          <cell r="F28">
            <v>-30.681205763287505</v>
          </cell>
          <cell r="G28">
            <v>-1.385099208194444</v>
          </cell>
          <cell r="H28">
            <v>6.9169160125555562</v>
          </cell>
          <cell r="I28">
            <v>-22.388029923888286</v>
          </cell>
          <cell r="J28">
            <v>40.945337883914441</v>
          </cell>
          <cell r="K28">
            <v>-9.8944955339416669</v>
          </cell>
          <cell r="L28">
            <v>-12.597161276808334</v>
          </cell>
          <cell r="M28">
            <v>-4.5194320581333329</v>
          </cell>
          <cell r="N28">
            <v>-3.6390425410000007</v>
          </cell>
          <cell r="O28">
            <v>466.529</v>
          </cell>
          <cell r="V28">
            <v>15.490936068640737</v>
          </cell>
          <cell r="W28">
            <v>17.617999999999999</v>
          </cell>
        </row>
        <row r="29">
          <cell r="A29" t="str">
            <v xml:space="preserve"> </v>
          </cell>
          <cell r="D29">
            <v>1.196934673685746</v>
          </cell>
          <cell r="E29">
            <v>-3.2675036230916628</v>
          </cell>
          <cell r="F29">
            <v>-31.181205763287505</v>
          </cell>
          <cell r="G29">
            <v>-2.8515717754166663</v>
          </cell>
          <cell r="H29">
            <v>5.5128842206666668</v>
          </cell>
          <cell r="I29">
            <v>-23.596363257221622</v>
          </cell>
          <cell r="J29">
            <v>43.812004550581101</v>
          </cell>
          <cell r="K29">
            <v>-10.561162200608335</v>
          </cell>
          <cell r="L29">
            <v>-14.597161276808334</v>
          </cell>
          <cell r="M29">
            <v>-5.4860987247999988</v>
          </cell>
          <cell r="N29">
            <v>-8.0423647389999999</v>
          </cell>
          <cell r="O29">
            <v>467.80900000000003</v>
          </cell>
          <cell r="V29">
            <v>-6.8681917211328987</v>
          </cell>
          <cell r="W29">
            <v>18.399999999999999</v>
          </cell>
        </row>
        <row r="30">
          <cell r="A30" t="str">
            <v xml:space="preserve"> </v>
          </cell>
          <cell r="D30">
            <v>0.95563416182903005</v>
          </cell>
          <cell r="E30">
            <v>-4.500488874091662</v>
          </cell>
          <cell r="F30">
            <v>-31.014539096620833</v>
          </cell>
          <cell r="G30">
            <v>-3.756641763972222</v>
          </cell>
          <cell r="H30">
            <v>4.3229179936666684</v>
          </cell>
          <cell r="I30">
            <v>-25.179696590554954</v>
          </cell>
          <cell r="J30">
            <v>47.328671217247773</v>
          </cell>
          <cell r="K30">
            <v>-10.561162200608335</v>
          </cell>
          <cell r="L30">
            <v>-16.263827943475</v>
          </cell>
          <cell r="M30">
            <v>-5.9194320581333324</v>
          </cell>
          <cell r="N30">
            <v>-8.1161188983333332</v>
          </cell>
          <cell r="O30">
            <v>471.19</v>
          </cell>
          <cell r="V30">
            <v>14.242839433679123</v>
          </cell>
          <cell r="W30">
            <v>19.631</v>
          </cell>
        </row>
        <row r="31">
          <cell r="A31" t="str">
            <v xml:space="preserve"> </v>
          </cell>
          <cell r="D31">
            <v>0.71974293567021574</v>
          </cell>
          <cell r="E31">
            <v>-5.5997956789805512</v>
          </cell>
          <cell r="F31">
            <v>-30.847872429954165</v>
          </cell>
          <cell r="G31">
            <v>-4.3560396981944445</v>
          </cell>
          <cell r="H31">
            <v>3.8196833975555573</v>
          </cell>
          <cell r="I31">
            <v>-26.675529923888281</v>
          </cell>
          <cell r="J31">
            <v>49.345337883914432</v>
          </cell>
          <cell r="K31">
            <v>-10.227828867275001</v>
          </cell>
          <cell r="L31">
            <v>-16.930494610141668</v>
          </cell>
          <cell r="M31">
            <v>-5.352765391466666</v>
          </cell>
          <cell r="N31">
            <v>-5.8046596216666657</v>
          </cell>
          <cell r="O31">
            <v>468.85199999999998</v>
          </cell>
          <cell r="V31">
            <v>5.6013312219866274</v>
          </cell>
          <cell r="W31">
            <v>20.036000000000001</v>
          </cell>
        </row>
        <row r="32">
          <cell r="A32">
            <v>38353</v>
          </cell>
          <cell r="D32">
            <v>0.64443244164658908</v>
          </cell>
          <cell r="E32">
            <v>-5.4728795007583289</v>
          </cell>
          <cell r="F32">
            <v>-29.014539096620837</v>
          </cell>
          <cell r="G32">
            <v>-4.7069015016388889</v>
          </cell>
          <cell r="H32">
            <v>2.9018369327777793</v>
          </cell>
          <cell r="I32">
            <v>-27.333863257221619</v>
          </cell>
          <cell r="J32">
            <v>50.878671217247764</v>
          </cell>
          <cell r="K32">
            <v>-7.8944955339416678</v>
          </cell>
          <cell r="L32">
            <v>-13.597161276808334</v>
          </cell>
          <cell r="M32">
            <v>-3.6860987248000003</v>
          </cell>
          <cell r="N32">
            <v>-0.54939186899999981</v>
          </cell>
          <cell r="O32">
            <v>483.447</v>
          </cell>
          <cell r="V32">
            <v>6.2463514302393497</v>
          </cell>
          <cell r="W32">
            <v>20.792000000000002</v>
          </cell>
        </row>
        <row r="33">
          <cell r="A33" t="str">
            <v xml:space="preserve"> </v>
          </cell>
          <cell r="D33">
            <v>0.74173613953385387</v>
          </cell>
          <cell r="E33">
            <v>-6.8393811995361089</v>
          </cell>
          <cell r="F33">
            <v>-28.681205763287505</v>
          </cell>
          <cell r="G33">
            <v>-5.1838927406388891</v>
          </cell>
          <cell r="H33">
            <v>2.4184071896666679</v>
          </cell>
          <cell r="I33">
            <v>-26.792196590554951</v>
          </cell>
          <cell r="J33">
            <v>50.228671217247772</v>
          </cell>
          <cell r="K33">
            <v>-9.2278288672750008</v>
          </cell>
          <cell r="L33">
            <v>-13.597161276808334</v>
          </cell>
          <cell r="M33">
            <v>-3.5860987247999998</v>
          </cell>
          <cell r="N33">
            <v>1.2400207786666666</v>
          </cell>
          <cell r="O33">
            <v>487.62299999999999</v>
          </cell>
          <cell r="V33">
            <v>3.4628576798383603</v>
          </cell>
          <cell r="W33">
            <v>21.152999999999999</v>
          </cell>
        </row>
        <row r="34">
          <cell r="A34" t="str">
            <v xml:space="preserve"> </v>
          </cell>
          <cell r="D34">
            <v>0.91066685715457396</v>
          </cell>
          <cell r="E34">
            <v>-6.944766203091663</v>
          </cell>
          <cell r="F34">
            <v>-28.347872429954169</v>
          </cell>
          <cell r="G34">
            <v>-5.0088885390833333</v>
          </cell>
          <cell r="H34">
            <v>1.627250870555556</v>
          </cell>
          <cell r="I34">
            <v>-24.754696590554957</v>
          </cell>
          <cell r="J34">
            <v>47.662004550581109</v>
          </cell>
          <cell r="K34">
            <v>-9.2278288672750008</v>
          </cell>
          <cell r="L34">
            <v>-12.263827943475</v>
          </cell>
          <cell r="M34">
            <v>-4.0860987248000002</v>
          </cell>
          <cell r="N34">
            <v>1.400963880666666</v>
          </cell>
          <cell r="O34">
            <v>484.48700000000002</v>
          </cell>
          <cell r="V34">
            <v>0.4608491572434481</v>
          </cell>
          <cell r="W34">
            <v>21.28</v>
          </cell>
        </row>
        <row r="35">
          <cell r="A35" t="str">
            <v xml:space="preserve"> </v>
          </cell>
          <cell r="D35">
            <v>0.95560974091251738</v>
          </cell>
          <cell r="E35">
            <v>-6.1373427314249973</v>
          </cell>
          <cell r="F35">
            <v>-27.347872429954169</v>
          </cell>
          <cell r="G35">
            <v>-5.5803034013055557</v>
          </cell>
          <cell r="H35">
            <v>1.0522216886666662</v>
          </cell>
          <cell r="I35">
            <v>-22.179696590554954</v>
          </cell>
          <cell r="J35">
            <v>44.178671217247775</v>
          </cell>
          <cell r="K35">
            <v>-10.561162200608335</v>
          </cell>
          <cell r="L35">
            <v>-11.930494610141666</v>
          </cell>
          <cell r="M35">
            <v>-5.4860987247999988</v>
          </cell>
          <cell r="N35">
            <v>0.14137553299999986</v>
          </cell>
          <cell r="O35">
            <v>478.608</v>
          </cell>
          <cell r="V35">
            <v>9.5591531755915291</v>
          </cell>
          <cell r="W35">
            <v>21.059000000000001</v>
          </cell>
        </row>
        <row r="36">
          <cell r="A36" t="str">
            <v xml:space="preserve"> </v>
          </cell>
          <cell r="D36">
            <v>0.92925375812235467</v>
          </cell>
          <cell r="E36">
            <v>-5.8230365733138854</v>
          </cell>
          <cell r="F36">
            <v>-26.847872429954169</v>
          </cell>
          <cell r="G36">
            <v>-5.1000182281944442</v>
          </cell>
          <cell r="H36">
            <v>-0.31746358377777728</v>
          </cell>
          <cell r="I36">
            <v>-20.900529923888286</v>
          </cell>
          <cell r="J36">
            <v>42.278671217247769</v>
          </cell>
          <cell r="K36">
            <v>-8.5611622006083348</v>
          </cell>
          <cell r="L36">
            <v>-10.597161276808334</v>
          </cell>
          <cell r="M36">
            <v>-6.6860987247999999</v>
          </cell>
          <cell r="N36">
            <v>-3.5376543506666667</v>
          </cell>
          <cell r="O36">
            <v>470.274</v>
          </cell>
          <cell r="V36">
            <v>9.9397900370522763</v>
          </cell>
          <cell r="W36">
            <v>20.239999999999998</v>
          </cell>
        </row>
        <row r="37">
          <cell r="A37" t="str">
            <v xml:space="preserve"> </v>
          </cell>
          <cell r="D37">
            <v>0.7472373399418043</v>
          </cell>
          <cell r="E37">
            <v>-6.2433153698694399</v>
          </cell>
          <cell r="F37">
            <v>-26.347872429954169</v>
          </cell>
          <cell r="G37">
            <v>-6.3270032614166674</v>
          </cell>
          <cell r="H37">
            <v>-0.23940045511111083</v>
          </cell>
          <cell r="I37">
            <v>-24.113029923888288</v>
          </cell>
          <cell r="J37">
            <v>44.828671217247773</v>
          </cell>
          <cell r="K37">
            <v>-8.5611622006083348</v>
          </cell>
          <cell r="L37">
            <v>-10.597161276808334</v>
          </cell>
          <cell r="M37">
            <v>-8.219432058133334</v>
          </cell>
          <cell r="N37">
            <v>-9.3411136743333305</v>
          </cell>
          <cell r="O37">
            <v>463.67599999999999</v>
          </cell>
          <cell r="V37">
            <v>15.697626104540042</v>
          </cell>
          <cell r="W37">
            <v>19.760000000000002</v>
          </cell>
        </row>
        <row r="38">
          <cell r="A38">
            <v>38534</v>
          </cell>
          <cell r="D38">
            <v>0.42019509486477485</v>
          </cell>
          <cell r="E38">
            <v>-8.7110556558694423</v>
          </cell>
          <cell r="F38">
            <v>-26.347872429954169</v>
          </cell>
          <cell r="G38">
            <v>-7.5852957834166661</v>
          </cell>
          <cell r="H38">
            <v>-0.76536507566666589</v>
          </cell>
          <cell r="I38">
            <v>-28.567196590554953</v>
          </cell>
          <cell r="J38">
            <v>49.212004550581099</v>
          </cell>
          <cell r="K38">
            <v>-8.2278288672750008</v>
          </cell>
          <cell r="L38">
            <v>-9.9304946101416665</v>
          </cell>
          <cell r="M38">
            <v>-8.8194320581333319</v>
          </cell>
          <cell r="N38">
            <v>-13.424911071999999</v>
          </cell>
          <cell r="O38">
            <v>460.41199999999998</v>
          </cell>
          <cell r="V38">
            <v>-2.9798323136188687</v>
          </cell>
          <cell r="W38">
            <v>19.376000000000001</v>
          </cell>
        </row>
        <row r="39">
          <cell r="A39" t="str">
            <v xml:space="preserve"> </v>
          </cell>
          <cell r="D39">
            <v>0.225550523995385</v>
          </cell>
          <cell r="E39">
            <v>-8.2051136180916622</v>
          </cell>
          <cell r="F39">
            <v>-26.514539096620837</v>
          </cell>
          <cell r="G39">
            <v>-9.7880548255277784</v>
          </cell>
          <cell r="H39">
            <v>-0.12657363188888807</v>
          </cell>
          <cell r="I39">
            <v>-32.213029923888286</v>
          </cell>
          <cell r="J39">
            <v>52.028671217247769</v>
          </cell>
          <cell r="K39">
            <v>-8.5611622006083348</v>
          </cell>
          <cell r="L39">
            <v>-10.263827943475</v>
          </cell>
          <cell r="M39">
            <v>-8.8527653914666669</v>
          </cell>
          <cell r="N39">
            <v>-14.006605829666666</v>
          </cell>
          <cell r="O39">
            <v>464.88799999999998</v>
          </cell>
          <cell r="V39">
            <v>2.5146891699107776</v>
          </cell>
          <cell r="W39">
            <v>19.227</v>
          </cell>
        </row>
        <row r="40">
          <cell r="A40" t="str">
            <v xml:space="preserve"> </v>
          </cell>
          <cell r="D40">
            <v>0.14934050581477035</v>
          </cell>
          <cell r="E40">
            <v>-6.7881882350916625</v>
          </cell>
          <cell r="F40">
            <v>-28.014539096620837</v>
          </cell>
          <cell r="G40">
            <v>-10.689347142972222</v>
          </cell>
          <cell r="H40">
            <v>-1.1028862999998909E-2</v>
          </cell>
          <cell r="I40">
            <v>-32.421363257221621</v>
          </cell>
          <cell r="J40">
            <v>52.528671217247769</v>
          </cell>
          <cell r="K40">
            <v>-9.2278288672750008</v>
          </cell>
          <cell r="L40">
            <v>-11.930494610141666</v>
          </cell>
          <cell r="M40">
            <v>-9.186098724799999</v>
          </cell>
          <cell r="N40">
            <v>-10.00653587</v>
          </cell>
          <cell r="O40">
            <v>482.548</v>
          </cell>
          <cell r="V40">
            <v>-3.9645854571352723</v>
          </cell>
          <cell r="W40">
            <v>19.681000000000001</v>
          </cell>
        </row>
        <row r="41">
          <cell r="A41" t="str">
            <v xml:space="preserve"> </v>
          </cell>
          <cell r="D41">
            <v>0.31243487807336051</v>
          </cell>
          <cell r="E41">
            <v>-4.1074894224249947</v>
          </cell>
          <cell r="F41">
            <v>-30.014539096620837</v>
          </cell>
          <cell r="G41">
            <v>-11.346673219083334</v>
          </cell>
          <cell r="H41">
            <v>0.6040215034444455</v>
          </cell>
          <cell r="I41">
            <v>-31.783863257221622</v>
          </cell>
          <cell r="J41">
            <v>51.828671217247773</v>
          </cell>
          <cell r="K41">
            <v>-9.2278288672750008</v>
          </cell>
          <cell r="L41">
            <v>-13.597161276808334</v>
          </cell>
          <cell r="M41">
            <v>-10.8860987248</v>
          </cell>
          <cell r="N41">
            <v>-7.745484014333333</v>
          </cell>
          <cell r="O41">
            <v>484.73</v>
          </cell>
          <cell r="V41">
            <v>2.9865294266721243</v>
          </cell>
          <cell r="W41">
            <v>20.341000000000001</v>
          </cell>
        </row>
        <row r="42">
          <cell r="A42" t="str">
            <v xml:space="preserve"> </v>
          </cell>
          <cell r="D42">
            <v>0.22391957305448254</v>
          </cell>
          <cell r="E42">
            <v>-3.2386181040916617</v>
          </cell>
          <cell r="F42">
            <v>-31.847872429954169</v>
          </cell>
          <cell r="G42">
            <v>-11.23009256486111</v>
          </cell>
          <cell r="H42">
            <v>-1.514152732222221</v>
          </cell>
          <cell r="I42">
            <v>-31.488029923888288</v>
          </cell>
          <cell r="J42">
            <v>53.045337883914435</v>
          </cell>
          <cell r="K42">
            <v>-9.8944955339416669</v>
          </cell>
          <cell r="L42">
            <v>-16.597161276808333</v>
          </cell>
          <cell r="M42">
            <v>-11.519432058133333</v>
          </cell>
          <cell r="N42">
            <v>-7.0543359436666648</v>
          </cell>
          <cell r="O42">
            <v>486.31099999999998</v>
          </cell>
          <cell r="V42">
            <v>0.91566723776890235</v>
          </cell>
          <cell r="W42">
            <v>21.381</v>
          </cell>
        </row>
        <row r="43">
          <cell r="A43" t="str">
            <v xml:space="preserve"> </v>
          </cell>
          <cell r="D43">
            <v>0.33541610380409487</v>
          </cell>
          <cell r="E43">
            <v>-3.4274677729805512</v>
          </cell>
          <cell r="F43">
            <v>-32.51453909662083</v>
          </cell>
          <cell r="G43">
            <v>-8.8726623031944438</v>
          </cell>
          <cell r="H43">
            <v>0.80995538155555613</v>
          </cell>
          <cell r="I43">
            <v>-31.458863257221619</v>
          </cell>
          <cell r="J43">
            <v>54.362004550581098</v>
          </cell>
          <cell r="K43">
            <v>-9.5611622006083348</v>
          </cell>
          <cell r="L43">
            <v>-18.263827943475</v>
          </cell>
          <cell r="M43">
            <v>-12.586098724800001</v>
          </cell>
          <cell r="N43">
            <v>-4.5392616683333316</v>
          </cell>
          <cell r="O43">
            <v>479.37299999999999</v>
          </cell>
          <cell r="V43">
            <v>7.426421999695032</v>
          </cell>
          <cell r="W43">
            <v>21.57</v>
          </cell>
        </row>
        <row r="44">
          <cell r="A44">
            <v>38718</v>
          </cell>
          <cell r="D44">
            <v>0.30309361152728898</v>
          </cell>
          <cell r="E44">
            <v>-4.3161631478694398</v>
          </cell>
          <cell r="F44">
            <v>-33.347872429954165</v>
          </cell>
          <cell r="G44">
            <v>-6.7293568616388884</v>
          </cell>
          <cell r="H44">
            <v>0.74161293822222296</v>
          </cell>
          <cell r="I44">
            <v>-31.679696590554951</v>
          </cell>
          <cell r="J44">
            <v>55.145337883914436</v>
          </cell>
          <cell r="K44">
            <v>-10.894495533941667</v>
          </cell>
          <cell r="L44">
            <v>-19.930494610141668</v>
          </cell>
          <cell r="M44">
            <v>-11.819432058133335</v>
          </cell>
          <cell r="N44">
            <v>-5.0460293179999987</v>
          </cell>
          <cell r="O44">
            <v>491.18400000000003</v>
          </cell>
          <cell r="V44">
            <v>7.7578872740162952</v>
          </cell>
          <cell r="W44">
            <v>22.484999999999999</v>
          </cell>
        </row>
        <row r="45">
          <cell r="A45" t="str">
            <v xml:space="preserve"> </v>
          </cell>
          <cell r="D45">
            <v>0.56401927623749348</v>
          </cell>
          <cell r="E45">
            <v>-4.7892948094249954</v>
          </cell>
          <cell r="F45">
            <v>-33.01453909662083</v>
          </cell>
          <cell r="G45">
            <v>-5.2011565311944441</v>
          </cell>
          <cell r="H45">
            <v>2.2906106542222227</v>
          </cell>
          <cell r="I45">
            <v>-30.550529923888288</v>
          </cell>
          <cell r="J45">
            <v>54.428671217247775</v>
          </cell>
          <cell r="K45">
            <v>-9.8944955339416669</v>
          </cell>
          <cell r="L45">
            <v>-17.263827943475</v>
          </cell>
          <cell r="M45">
            <v>-10.952765391466665</v>
          </cell>
          <cell r="N45">
            <v>-5.9537800506666665</v>
          </cell>
          <cell r="O45">
            <v>487.93599999999998</v>
          </cell>
          <cell r="V45">
            <v>-0.95140781108082884</v>
          </cell>
          <cell r="W45">
            <v>22.620999999999999</v>
          </cell>
        </row>
        <row r="46">
          <cell r="A46" t="str">
            <v xml:space="preserve"> </v>
          </cell>
          <cell r="D46">
            <v>0.46482398406577763</v>
          </cell>
          <cell r="E46">
            <v>-5.5025474749805516</v>
          </cell>
          <cell r="F46">
            <v>-32.347872429954165</v>
          </cell>
          <cell r="G46">
            <v>-7.6804519504166677</v>
          </cell>
          <cell r="H46">
            <v>9.5856070111112121E-2</v>
          </cell>
          <cell r="I46">
            <v>-28.296363257221618</v>
          </cell>
          <cell r="J46">
            <v>51.412004550581109</v>
          </cell>
          <cell r="K46">
            <v>-7.5611622006083339</v>
          </cell>
          <cell r="L46">
            <v>-16.263827943475</v>
          </cell>
          <cell r="M46">
            <v>-9.0527653914666661</v>
          </cell>
          <cell r="N46">
            <v>-10.286754586666666</v>
          </cell>
          <cell r="O46">
            <v>480.16399999999999</v>
          </cell>
          <cell r="V46">
            <v>10.151637429384541</v>
          </cell>
          <cell r="W46">
            <v>22.006</v>
          </cell>
        </row>
        <row r="47">
          <cell r="A47" t="str">
            <v xml:space="preserve"> </v>
          </cell>
          <cell r="D47">
            <v>0.62502973956264496</v>
          </cell>
          <cell r="E47">
            <v>-6.1334854298694408</v>
          </cell>
          <cell r="F47">
            <v>-32.181205763287501</v>
          </cell>
          <cell r="G47">
            <v>-7.6257959496388885</v>
          </cell>
          <cell r="H47">
            <v>1.2538555422222237</v>
          </cell>
          <cell r="I47">
            <v>-26.64219659055496</v>
          </cell>
          <cell r="J47">
            <v>48.912004550581109</v>
          </cell>
          <cell r="K47">
            <v>-5.8944955339416678</v>
          </cell>
          <cell r="L47">
            <v>-16.263827943475</v>
          </cell>
          <cell r="M47">
            <v>-8.219432058133334</v>
          </cell>
          <cell r="N47">
            <v>-8.7934424119999992</v>
          </cell>
          <cell r="O47">
            <v>469.25299999999999</v>
          </cell>
          <cell r="V47">
            <v>-12.392016004364825</v>
          </cell>
          <cell r="W47">
            <v>21.47</v>
          </cell>
        </row>
        <row r="48">
          <cell r="A48" t="str">
            <v xml:space="preserve"> </v>
          </cell>
          <cell r="D48">
            <v>0.49856958669554363</v>
          </cell>
          <cell r="E48">
            <v>-6.4404249216472182</v>
          </cell>
          <cell r="F48">
            <v>-33.01453909662083</v>
          </cell>
          <cell r="G48">
            <v>-9.2201683604166664</v>
          </cell>
          <cell r="H48">
            <v>1.5530250245555568</v>
          </cell>
          <cell r="I48">
            <v>-26.317196590554953</v>
          </cell>
          <cell r="J48">
            <v>46.512004550581104</v>
          </cell>
          <cell r="K48">
            <v>-5.2278288672750008</v>
          </cell>
          <cell r="L48">
            <v>-18.263827943475</v>
          </cell>
          <cell r="M48">
            <v>-8.186098724799999</v>
          </cell>
          <cell r="N48">
            <v>-5.2254459483333342</v>
          </cell>
          <cell r="O48">
            <v>457.00900000000001</v>
          </cell>
          <cell r="V48">
            <v>2.5932080417534698</v>
          </cell>
          <cell r="W48">
            <v>20.838999999999999</v>
          </cell>
        </row>
        <row r="49">
          <cell r="A49" t="str">
            <v xml:space="preserve"> </v>
          </cell>
          <cell r="D49">
            <v>0.7888225937879868</v>
          </cell>
          <cell r="E49">
            <v>-5.2587860988694404</v>
          </cell>
          <cell r="F49">
            <v>-34.01453909662083</v>
          </cell>
          <cell r="G49">
            <v>-7.2618304796388884</v>
          </cell>
          <cell r="H49">
            <v>8.6456546664444449</v>
          </cell>
          <cell r="I49">
            <v>-26.692196590554953</v>
          </cell>
          <cell r="J49">
            <v>46.095337883914446</v>
          </cell>
          <cell r="K49">
            <v>-3.2278288672750008</v>
          </cell>
          <cell r="L49">
            <v>-17.930494610141668</v>
          </cell>
          <cell r="M49">
            <v>-6.2860987247999995</v>
          </cell>
          <cell r="N49">
            <v>-1.9842557230000006</v>
          </cell>
          <cell r="O49">
            <v>442.49900000000002</v>
          </cell>
          <cell r="V49">
            <v>-7.6613675541092885E-2</v>
          </cell>
          <cell r="W49">
            <v>20.100000000000001</v>
          </cell>
        </row>
        <row r="50">
          <cell r="A50">
            <v>38899</v>
          </cell>
          <cell r="D50">
            <v>0.87499962262556807</v>
          </cell>
          <cell r="E50">
            <v>-3.3580528650916635</v>
          </cell>
          <cell r="F50">
            <v>-34.51453909662083</v>
          </cell>
          <cell r="G50">
            <v>-7.3131013634166662</v>
          </cell>
          <cell r="H50">
            <v>10.114755807444444</v>
          </cell>
          <cell r="I50">
            <v>-26.275529923888286</v>
          </cell>
          <cell r="J50">
            <v>45.078671217247773</v>
          </cell>
          <cell r="K50">
            <v>-0.89449553394166725</v>
          </cell>
          <cell r="L50">
            <v>-17.930494610141668</v>
          </cell>
          <cell r="M50">
            <v>-3.5194320581333334</v>
          </cell>
          <cell r="N50">
            <v>-1.8408549656666671</v>
          </cell>
          <cell r="O50">
            <v>436.90100000000001</v>
          </cell>
          <cell r="V50">
            <v>1.9595936003737213</v>
          </cell>
          <cell r="W50">
            <v>19.398</v>
          </cell>
        </row>
        <row r="51">
          <cell r="A51" t="str">
            <v xml:space="preserve"> </v>
          </cell>
          <cell r="D51">
            <v>1.0275832433393437</v>
          </cell>
          <cell r="E51">
            <v>-2.2454199542027742</v>
          </cell>
          <cell r="F51">
            <v>-34.181205763287501</v>
          </cell>
          <cell r="G51">
            <v>-6.6201743919722231</v>
          </cell>
          <cell r="H51">
            <v>8.8079428553333337</v>
          </cell>
          <cell r="I51">
            <v>-24.533863257221622</v>
          </cell>
          <cell r="J51">
            <v>43.212004550581106</v>
          </cell>
          <cell r="K51">
            <v>0.43883779939166628</v>
          </cell>
          <cell r="L51">
            <v>-17.597161276808333</v>
          </cell>
          <cell r="M51">
            <v>-1.1527653914666673</v>
          </cell>
          <cell r="N51">
            <v>-4.0229161119999999</v>
          </cell>
          <cell r="O51">
            <v>436.79199999999997</v>
          </cell>
          <cell r="V51">
            <v>2.0331627237776262</v>
          </cell>
          <cell r="W51">
            <v>19.061</v>
          </cell>
        </row>
        <row r="52">
          <cell r="A52" t="str">
            <v xml:space="preserve"> </v>
          </cell>
          <cell r="D52">
            <v>1.0226987326813222</v>
          </cell>
          <cell r="E52">
            <v>-1.2910328384249965</v>
          </cell>
          <cell r="F52">
            <v>-34.01453909662083</v>
          </cell>
          <cell r="G52">
            <v>-6.2774721611944448</v>
          </cell>
          <cell r="H52">
            <v>3.9702952266666682</v>
          </cell>
          <cell r="I52">
            <v>-22.375529923888283</v>
          </cell>
          <cell r="J52">
            <v>40.895337883914436</v>
          </cell>
          <cell r="K52">
            <v>-0.89449553394166703</v>
          </cell>
          <cell r="L52">
            <v>-17.930494610141668</v>
          </cell>
          <cell r="M52">
            <v>-1.8527653914666671</v>
          </cell>
          <cell r="N52">
            <v>-7.8522736246666653</v>
          </cell>
          <cell r="O52">
            <v>448.73599999999999</v>
          </cell>
          <cell r="V52">
            <v>-5.1374145703068201</v>
          </cell>
          <cell r="W52">
            <v>19.367000000000001</v>
          </cell>
        </row>
        <row r="53">
          <cell r="A53" t="str">
            <v xml:space="preserve"> </v>
          </cell>
          <cell r="D53">
            <v>1.1771469145094124</v>
          </cell>
          <cell r="E53">
            <v>-1.9491168514249957</v>
          </cell>
          <cell r="F53">
            <v>-34.51453909662083</v>
          </cell>
          <cell r="G53">
            <v>-4.3076022006388897</v>
          </cell>
          <cell r="H53">
            <v>5.4739915883333365</v>
          </cell>
          <cell r="I53">
            <v>-21.154696590554952</v>
          </cell>
          <cell r="J53">
            <v>40.178671217247768</v>
          </cell>
          <cell r="K53">
            <v>-2.5611622006083339</v>
          </cell>
          <cell r="L53">
            <v>-18.930494610141668</v>
          </cell>
          <cell r="M53">
            <v>-1.2527653914666668</v>
          </cell>
          <cell r="N53">
            <v>-10.546801849333333</v>
          </cell>
          <cell r="O53">
            <v>453.02800000000002</v>
          </cell>
          <cell r="V53">
            <v>8.8493062522478247</v>
          </cell>
          <cell r="W53">
            <v>20.341999999999999</v>
          </cell>
        </row>
        <row r="54">
          <cell r="A54" t="str">
            <v xml:space="preserve"> </v>
          </cell>
          <cell r="D54">
            <v>1.1738206070857939</v>
          </cell>
          <cell r="E54">
            <v>-0.88696931475832985</v>
          </cell>
          <cell r="F54">
            <v>-34.181205763287501</v>
          </cell>
          <cell r="G54">
            <v>-2.9082693004166669</v>
          </cell>
          <cell r="H54">
            <v>7.7762594733333357</v>
          </cell>
          <cell r="I54">
            <v>-21.463029923888286</v>
          </cell>
          <cell r="J54">
            <v>40.178671217247768</v>
          </cell>
          <cell r="K54">
            <v>-2.5611622006083343</v>
          </cell>
          <cell r="L54">
            <v>-17.930494610141668</v>
          </cell>
          <cell r="M54">
            <v>-1.552765391466667</v>
          </cell>
          <cell r="N54">
            <v>-11.047433235333335</v>
          </cell>
          <cell r="O54">
            <v>457.72800000000001</v>
          </cell>
          <cell r="V54">
            <v>2.6994397389221048</v>
          </cell>
          <cell r="W54">
            <v>21.715</v>
          </cell>
        </row>
        <row r="55">
          <cell r="A55" t="str">
            <v xml:space="preserve"> </v>
          </cell>
          <cell r="D55">
            <v>0.99186530099746439</v>
          </cell>
          <cell r="E55">
            <v>-1.2357492227583291</v>
          </cell>
          <cell r="F55">
            <v>-35.01453909662083</v>
          </cell>
          <cell r="G55">
            <v>-3.0723562061944443</v>
          </cell>
          <cell r="H55">
            <v>8.2119227437777802</v>
          </cell>
          <cell r="I55">
            <v>-21.521363257221619</v>
          </cell>
          <cell r="J55">
            <v>40.195337883914441</v>
          </cell>
          <cell r="K55">
            <v>-3.5611622006083343</v>
          </cell>
          <cell r="L55">
            <v>-18.263827943475</v>
          </cell>
          <cell r="M55">
            <v>-1.4527653914666667</v>
          </cell>
          <cell r="N55">
            <v>-11.055297846000002</v>
          </cell>
          <cell r="O55">
            <v>452.65100000000001</v>
          </cell>
          <cell r="V55">
            <v>-1.1994889751111848</v>
          </cell>
          <cell r="W55">
            <v>21.672999999999998</v>
          </cell>
        </row>
        <row r="56">
          <cell r="A56">
            <v>39083</v>
          </cell>
          <cell r="D56">
            <v>0.83598075298706065</v>
          </cell>
          <cell r="E56">
            <v>-6.3234729758329999E-2</v>
          </cell>
          <cell r="F56">
            <v>-33.01453909662083</v>
          </cell>
          <cell r="G56">
            <v>-4.3533482193055546</v>
          </cell>
          <cell r="H56">
            <v>6.3519174305555568</v>
          </cell>
          <cell r="I56">
            <v>-21.842196590554948</v>
          </cell>
          <cell r="J56">
            <v>39.212004550581106</v>
          </cell>
          <cell r="K56">
            <v>-2.5611622006083343</v>
          </cell>
          <cell r="L56">
            <v>-14.930494610141666</v>
          </cell>
          <cell r="M56">
            <v>-2.8194320581333332</v>
          </cell>
          <cell r="N56">
            <v>-10.863998887666668</v>
          </cell>
          <cell r="O56">
            <v>457.63400000000001</v>
          </cell>
          <cell r="V56">
            <v>-5.9345033472046227</v>
          </cell>
          <cell r="W56">
            <v>22.158000000000001</v>
          </cell>
        </row>
        <row r="57">
          <cell r="A57" t="str">
            <v xml:space="preserve"> </v>
          </cell>
          <cell r="D57">
            <v>0.9296027973058002</v>
          </cell>
          <cell r="E57">
            <v>0.65861863101944762</v>
          </cell>
          <cell r="F57">
            <v>-33.01453909662083</v>
          </cell>
          <cell r="G57">
            <v>-3.7143954071944436</v>
          </cell>
          <cell r="H57">
            <v>7.0551576804444451</v>
          </cell>
          <cell r="I57">
            <v>-21.904696590554948</v>
          </cell>
          <cell r="J57">
            <v>38.845337883914446</v>
          </cell>
          <cell r="K57">
            <v>-3.2278288672750008</v>
          </cell>
          <cell r="L57">
            <v>-14.263827943475</v>
          </cell>
          <cell r="M57">
            <v>-2.1860987247999994</v>
          </cell>
          <cell r="N57">
            <v>-6.9263364343333329</v>
          </cell>
          <cell r="O57">
            <v>450.83699999999999</v>
          </cell>
          <cell r="V57">
            <v>-1.8133467825130145</v>
          </cell>
          <cell r="W57">
            <v>22.187999999999999</v>
          </cell>
        </row>
        <row r="58">
          <cell r="A58" t="str">
            <v xml:space="preserve"> </v>
          </cell>
          <cell r="D58">
            <v>1.2103168065378485</v>
          </cell>
          <cell r="E58">
            <v>2.0708691007972244</v>
          </cell>
          <cell r="F58">
            <v>-30.181205763287497</v>
          </cell>
          <cell r="G58">
            <v>-3.7214258674166665</v>
          </cell>
          <cell r="H58">
            <v>7.2846695742222236</v>
          </cell>
          <cell r="I58">
            <v>-23.704696590554949</v>
          </cell>
          <cell r="J58">
            <v>41.395337883914436</v>
          </cell>
          <cell r="K58">
            <v>-1.8944955339416669</v>
          </cell>
          <cell r="L58">
            <v>-10.263827943475</v>
          </cell>
          <cell r="M58">
            <v>-0.28609872480000026</v>
          </cell>
          <cell r="N58">
            <v>-6.0383701110000016</v>
          </cell>
          <cell r="O58">
            <v>441.35599999999999</v>
          </cell>
          <cell r="V58">
            <v>-10.340107199321324</v>
          </cell>
          <cell r="W58">
            <v>21.812000000000001</v>
          </cell>
        </row>
        <row r="59">
          <cell r="A59" t="str">
            <v xml:space="preserve"> </v>
          </cell>
          <cell r="D59">
            <v>1.3612130888663512</v>
          </cell>
          <cell r="E59">
            <v>2.5602179619083358</v>
          </cell>
          <cell r="F59">
            <v>-29.681205763287497</v>
          </cell>
          <cell r="G59">
            <v>-3.5705503098611104</v>
          </cell>
          <cell r="H59">
            <v>9.7528979367777797</v>
          </cell>
          <cell r="I59">
            <v>-23.917196590554951</v>
          </cell>
          <cell r="J59">
            <v>42.228671217247772</v>
          </cell>
          <cell r="K59">
            <v>-0.89449553394166703</v>
          </cell>
          <cell r="L59">
            <v>-9.5971612768083343</v>
          </cell>
          <cell r="M59">
            <v>0.91390127519999964</v>
          </cell>
          <cell r="N59">
            <v>-6.6008759356666671</v>
          </cell>
          <cell r="O59">
            <v>420.685</v>
          </cell>
          <cell r="V59">
            <v>-1.4868827360718262</v>
          </cell>
          <cell r="W59">
            <v>20.263999999999999</v>
          </cell>
        </row>
        <row r="60">
          <cell r="A60" t="str">
            <v xml:space="preserve"> </v>
          </cell>
          <cell r="D60">
            <v>1.5029011944738735</v>
          </cell>
          <cell r="E60">
            <v>2.5251043466861134</v>
          </cell>
          <cell r="F60">
            <v>-27.347872429954169</v>
          </cell>
          <cell r="G60">
            <v>-3.4485381860833333</v>
          </cell>
          <cell r="H60">
            <v>10.191319304888891</v>
          </cell>
          <cell r="I60">
            <v>-23.525529923888286</v>
          </cell>
          <cell r="J60">
            <v>41.778671217247769</v>
          </cell>
          <cell r="K60">
            <v>-0.2278288672750004</v>
          </cell>
          <cell r="L60">
            <v>-7.9304946101416673</v>
          </cell>
          <cell r="M60">
            <v>1.6139012751999993</v>
          </cell>
          <cell r="N60">
            <v>-10.933826173</v>
          </cell>
          <cell r="O60">
            <v>397.48200000000003</v>
          </cell>
          <cell r="V60">
            <v>-2.6759438804608182</v>
          </cell>
          <cell r="W60">
            <v>18.646000000000001</v>
          </cell>
        </row>
        <row r="61">
          <cell r="A61" t="str">
            <v xml:space="preserve"> </v>
          </cell>
          <cell r="D61">
            <v>1.5485170316571828</v>
          </cell>
          <cell r="E61">
            <v>2.7939725460194467</v>
          </cell>
          <cell r="F61">
            <v>-27.014539096620837</v>
          </cell>
          <cell r="G61">
            <v>-2.6034728564166665</v>
          </cell>
          <cell r="H61">
            <v>10.50316822088889</v>
          </cell>
          <cell r="I61">
            <v>-23.358863257221618</v>
          </cell>
          <cell r="J61">
            <v>41.228671217247779</v>
          </cell>
          <cell r="K61">
            <v>1.1055044660583329</v>
          </cell>
          <cell r="L61">
            <v>-9.5971612768083343</v>
          </cell>
          <cell r="M61">
            <v>0.81390127519999966</v>
          </cell>
          <cell r="N61">
            <v>-13.797922558333333</v>
          </cell>
          <cell r="O61">
            <v>388.61900000000003</v>
          </cell>
          <cell r="V61">
            <v>-5.7049070346942727</v>
          </cell>
          <cell r="W61">
            <v>18.143999999999998</v>
          </cell>
        </row>
        <row r="62">
          <cell r="A62">
            <v>39264</v>
          </cell>
          <cell r="D62">
            <v>1.417422063137854</v>
          </cell>
          <cell r="E62">
            <v>2.0743783805750025</v>
          </cell>
          <cell r="F62">
            <v>-27.014539096620837</v>
          </cell>
          <cell r="G62">
            <v>-2.8639497101944449</v>
          </cell>
          <cell r="H62">
            <v>9.2114550410000007</v>
          </cell>
          <cell r="I62">
            <v>-23.700529923888286</v>
          </cell>
          <cell r="J62">
            <v>41.445337883914441</v>
          </cell>
          <cell r="K62">
            <v>0.7721711327249996</v>
          </cell>
          <cell r="L62">
            <v>-9.9304946101416665</v>
          </cell>
          <cell r="M62">
            <v>-1.2860987247999998</v>
          </cell>
          <cell r="N62">
            <v>-13.792582854666668</v>
          </cell>
          <cell r="O62">
            <v>389.57100000000003</v>
          </cell>
          <cell r="V62">
            <v>2.8794612177578172</v>
          </cell>
          <cell r="W62">
            <v>17.896999999999998</v>
          </cell>
        </row>
        <row r="63">
          <cell r="A63" t="str">
            <v xml:space="preserve"> </v>
          </cell>
          <cell r="D63">
            <v>1.4097817056754893</v>
          </cell>
          <cell r="E63">
            <v>1.9710704847972249</v>
          </cell>
          <cell r="F63">
            <v>-25.847872429954169</v>
          </cell>
          <cell r="G63">
            <v>-3.4291096948611113</v>
          </cell>
          <cell r="H63">
            <v>9.6961136853333318</v>
          </cell>
          <cell r="I63">
            <v>-25.083863257221619</v>
          </cell>
          <cell r="J63">
            <v>42.978671217247772</v>
          </cell>
          <cell r="K63">
            <v>0.43883779939166628</v>
          </cell>
          <cell r="L63">
            <v>-8.5971612768083343</v>
          </cell>
          <cell r="M63">
            <v>-1.9527653914666665</v>
          </cell>
          <cell r="N63">
            <v>-10.830917084333331</v>
          </cell>
          <cell r="O63">
            <v>392.03800000000001</v>
          </cell>
          <cell r="V63">
            <v>-6.0750364086086144</v>
          </cell>
          <cell r="W63">
            <v>17.408999999999999</v>
          </cell>
        </row>
        <row r="64">
          <cell r="A64" t="str">
            <v xml:space="preserve"> </v>
          </cell>
          <cell r="D64">
            <v>1.4249339849723817</v>
          </cell>
          <cell r="E64">
            <v>2.3850312954638917</v>
          </cell>
          <cell r="F64">
            <v>-25.014539096620837</v>
          </cell>
          <cell r="G64">
            <v>-4.2017367069722225</v>
          </cell>
          <cell r="H64">
            <v>10.433830206777778</v>
          </cell>
          <cell r="I64">
            <v>-26.025529923888286</v>
          </cell>
          <cell r="J64">
            <v>43.562004550581101</v>
          </cell>
          <cell r="K64">
            <v>0.10550446605833293</v>
          </cell>
          <cell r="L64">
            <v>-7.5971612768083334</v>
          </cell>
          <cell r="M64">
            <v>-2.1527653914666662</v>
          </cell>
          <cell r="N64">
            <v>-6.7988153296666667</v>
          </cell>
          <cell r="O64">
            <v>397.928</v>
          </cell>
          <cell r="V64">
            <v>-13.236353603016692</v>
          </cell>
          <cell r="W64">
            <v>17.971</v>
          </cell>
        </row>
        <row r="65">
          <cell r="A65" t="str">
            <v xml:space="preserve"> </v>
          </cell>
          <cell r="D65">
            <v>1.5186404934616482</v>
          </cell>
          <cell r="E65">
            <v>2.8577079570194468</v>
          </cell>
          <cell r="F65">
            <v>-24.681205763287505</v>
          </cell>
          <cell r="G65">
            <v>-3.9484217096388892</v>
          </cell>
          <cell r="H65">
            <v>10.807728811666665</v>
          </cell>
          <cell r="I65">
            <v>-27.283863257221615</v>
          </cell>
          <cell r="J65">
            <v>44.845337883914432</v>
          </cell>
          <cell r="K65">
            <v>0.10550446605833293</v>
          </cell>
          <cell r="L65">
            <v>-7.5971612768083334</v>
          </cell>
          <cell r="M65">
            <v>-8.6098724800000401E-2</v>
          </cell>
          <cell r="N65">
            <v>-4.6351224513333316</v>
          </cell>
          <cell r="O65">
            <v>398.79300000000001</v>
          </cell>
          <cell r="V65">
            <v>-3.3649833055091727</v>
          </cell>
          <cell r="W65">
            <v>18.82</v>
          </cell>
        </row>
        <row r="66">
          <cell r="A66" t="str">
            <v xml:space="preserve"> </v>
          </cell>
          <cell r="D66">
            <v>1.4769589502133726</v>
          </cell>
          <cell r="E66">
            <v>3.3967378120194471</v>
          </cell>
          <cell r="F66">
            <v>-27.681205763287505</v>
          </cell>
          <cell r="G66">
            <v>-3.4725216618611108</v>
          </cell>
          <cell r="H66">
            <v>12.211756457999998</v>
          </cell>
          <cell r="I66">
            <v>-28.404696590554948</v>
          </cell>
          <cell r="J66">
            <v>45.528671217247769</v>
          </cell>
          <cell r="K66">
            <v>-0.56116220060833377</v>
          </cell>
          <cell r="L66">
            <v>-12.263827943475</v>
          </cell>
          <cell r="M66">
            <v>0.24723460853333293</v>
          </cell>
          <cell r="N66">
            <v>-6.5326942363333318</v>
          </cell>
          <cell r="O66">
            <v>397.19200000000001</v>
          </cell>
          <cell r="V66">
            <v>-12.736490209764517</v>
          </cell>
          <cell r="W66">
            <v>19.652999999999999</v>
          </cell>
        </row>
        <row r="67">
          <cell r="A67" t="str">
            <v xml:space="preserve"> </v>
          </cell>
          <cell r="D67">
            <v>1.3531918953615514</v>
          </cell>
          <cell r="E67">
            <v>3.1522727176861136</v>
          </cell>
          <cell r="F67">
            <v>-29.014539096620837</v>
          </cell>
          <cell r="G67">
            <v>-2.5655963343055559</v>
          </cell>
          <cell r="H67">
            <v>12.082497717333334</v>
          </cell>
          <cell r="I67">
            <v>-29.750529923888283</v>
          </cell>
          <cell r="J67">
            <v>46.162004550581095</v>
          </cell>
          <cell r="K67">
            <v>0.10550446605833293</v>
          </cell>
          <cell r="L67">
            <v>-13.263827943475</v>
          </cell>
          <cell r="M67">
            <v>-1.0194320581333332</v>
          </cell>
          <cell r="N67">
            <v>-6.675445203999999</v>
          </cell>
          <cell r="O67">
            <v>390.28</v>
          </cell>
          <cell r="V67">
            <v>-15.136131797610219</v>
          </cell>
          <cell r="W67">
            <v>19.510999999999999</v>
          </cell>
        </row>
        <row r="68">
          <cell r="A68">
            <v>39448</v>
          </cell>
          <cell r="D68">
            <v>1.2892216992079699</v>
          </cell>
          <cell r="E68">
            <v>3.4481255194638916</v>
          </cell>
          <cell r="F68">
            <v>-28.681205763287505</v>
          </cell>
          <cell r="G68">
            <v>-2.1087808486388888</v>
          </cell>
          <cell r="H68">
            <v>12.858034570222223</v>
          </cell>
          <cell r="I68">
            <v>-31.950529923888283</v>
          </cell>
          <cell r="J68">
            <v>47.478671217247758</v>
          </cell>
          <cell r="K68">
            <v>-0.2278288672750004</v>
          </cell>
          <cell r="L68">
            <v>-12.263827943475</v>
          </cell>
          <cell r="M68">
            <v>-1.9527653914666665</v>
          </cell>
          <cell r="N68">
            <v>-6.033070333333332</v>
          </cell>
          <cell r="O68">
            <v>399.67399999999998</v>
          </cell>
          <cell r="V68">
            <v>-3.3870149853992837</v>
          </cell>
          <cell r="W68">
            <v>20.337</v>
          </cell>
        </row>
        <row r="69">
          <cell r="A69" t="str">
            <v xml:space="preserve"> </v>
          </cell>
          <cell r="D69">
            <v>1.2822751910096717</v>
          </cell>
          <cell r="E69">
            <v>2.9868368669083361</v>
          </cell>
          <cell r="F69">
            <v>-26.681205763287505</v>
          </cell>
          <cell r="G69">
            <v>-2.0750348757499997</v>
          </cell>
          <cell r="H69">
            <v>11.356307748666671</v>
          </cell>
          <cell r="I69">
            <v>-33.033863257221618</v>
          </cell>
          <cell r="J69">
            <v>48.662004550581095</v>
          </cell>
          <cell r="K69">
            <v>0.43883779939166628</v>
          </cell>
          <cell r="L69">
            <v>-8.2638279434750004</v>
          </cell>
          <cell r="M69">
            <v>-2.619432058133333</v>
          </cell>
          <cell r="N69">
            <v>-5.5887128436666655</v>
          </cell>
          <cell r="O69">
            <v>398.57900000000001</v>
          </cell>
          <cell r="V69">
            <v>2.715386411393883</v>
          </cell>
          <cell r="W69">
            <v>20.754000000000001</v>
          </cell>
        </row>
        <row r="70">
          <cell r="A70" t="str">
            <v xml:space="preserve"> </v>
          </cell>
          <cell r="D70">
            <v>1.4805813012303815</v>
          </cell>
          <cell r="E70">
            <v>2.0738201121305582</v>
          </cell>
          <cell r="F70">
            <v>-24.347872429954169</v>
          </cell>
          <cell r="G70">
            <v>-1.9475816863055557</v>
          </cell>
          <cell r="H70">
            <v>11.300210131555557</v>
          </cell>
          <cell r="I70">
            <v>-33.429696590554947</v>
          </cell>
          <cell r="J70">
            <v>47.495337883914431</v>
          </cell>
          <cell r="K70">
            <v>-0.89449553394166703</v>
          </cell>
          <cell r="L70">
            <v>-5.9304946101416673</v>
          </cell>
          <cell r="M70">
            <v>-1.2194320581333336</v>
          </cell>
          <cell r="N70">
            <v>-5.6315876073333335</v>
          </cell>
          <cell r="O70">
            <v>391.02600000000001</v>
          </cell>
          <cell r="V70">
            <v>-7.5479001354751274</v>
          </cell>
          <cell r="W70">
            <v>20.387</v>
          </cell>
        </row>
        <row r="71">
          <cell r="A71" t="str">
            <v xml:space="preserve"> </v>
          </cell>
          <cell r="D71">
            <v>1.5353756637878302</v>
          </cell>
          <cell r="E71">
            <v>0.80439014679722476</v>
          </cell>
          <cell r="F71">
            <v>-23.014539096620837</v>
          </cell>
          <cell r="G71">
            <v>-2.9128794751944453</v>
          </cell>
          <cell r="H71">
            <v>12.305550740777781</v>
          </cell>
          <cell r="I71">
            <v>-32.288029923888288</v>
          </cell>
          <cell r="J71">
            <v>46.012004550581104</v>
          </cell>
          <cell r="K71">
            <v>0.7721711327249996</v>
          </cell>
          <cell r="L71">
            <v>-5.2638279434750004</v>
          </cell>
          <cell r="M71">
            <v>-1.3527653914666669</v>
          </cell>
          <cell r="N71">
            <v>-3.7780917933333331</v>
          </cell>
          <cell r="O71">
            <v>386.34100000000001</v>
          </cell>
          <cell r="V71">
            <v>21.472974396796964</v>
          </cell>
          <cell r="W71">
            <v>19.956</v>
          </cell>
        </row>
        <row r="72">
          <cell r="A72" t="str">
            <v xml:space="preserve"> </v>
          </cell>
          <cell r="D72">
            <v>1.5001918629178399</v>
          </cell>
          <cell r="E72">
            <v>-1.9583303314249969</v>
          </cell>
          <cell r="F72">
            <v>-22.181205763287505</v>
          </cell>
          <cell r="G72">
            <v>-4.2148118419722236</v>
          </cell>
          <cell r="H72">
            <v>12.109065054222222</v>
          </cell>
          <cell r="I72">
            <v>-30.826918812777176</v>
          </cell>
          <cell r="J72">
            <v>46.285615661692219</v>
          </cell>
          <cell r="K72">
            <v>1.1055044660583329</v>
          </cell>
          <cell r="L72">
            <v>-5.2638279434750004</v>
          </cell>
          <cell r="M72">
            <v>-5.2765391466666887E-2</v>
          </cell>
          <cell r="N72">
            <v>-4.8353212946666666</v>
          </cell>
          <cell r="O72">
            <v>383.35700000000003</v>
          </cell>
          <cell r="V72">
            <v>-0.22502461206693747</v>
          </cell>
          <cell r="W72">
            <v>19.513999999999999</v>
          </cell>
        </row>
        <row r="73">
          <cell r="A73" t="str">
            <v xml:space="preserve"> </v>
          </cell>
          <cell r="D73">
            <v>1.1015766473155064</v>
          </cell>
          <cell r="E73">
            <v>-4.0411495203138852</v>
          </cell>
          <cell r="F73">
            <v>-22.847872429954169</v>
          </cell>
          <cell r="G73">
            <v>-7.448321139861112</v>
          </cell>
          <cell r="H73">
            <v>10.622870266444446</v>
          </cell>
          <cell r="I73">
            <v>-32.032474368332736</v>
          </cell>
          <cell r="J73">
            <v>48.025893439470003</v>
          </cell>
          <cell r="K73">
            <v>0.43883779939166628</v>
          </cell>
          <cell r="L73">
            <v>-5.5971612768083334</v>
          </cell>
          <cell r="M73">
            <v>-0.65276539146666712</v>
          </cell>
          <cell r="N73">
            <v>-2.4300749009999998</v>
          </cell>
          <cell r="O73">
            <v>382.49799999999999</v>
          </cell>
          <cell r="V73">
            <v>10.466268580866478</v>
          </cell>
          <cell r="W73">
            <v>19.492999999999999</v>
          </cell>
        </row>
        <row r="74">
          <cell r="A74">
            <v>39630</v>
          </cell>
          <cell r="D74">
            <v>0.79653191857983374</v>
          </cell>
          <cell r="E74">
            <v>-4.8243140169805505</v>
          </cell>
          <cell r="F74">
            <v>-24.014539096620837</v>
          </cell>
          <cell r="G74">
            <v>-9.8110177039722242</v>
          </cell>
          <cell r="H74">
            <v>7.0474775138888885</v>
          </cell>
          <cell r="I74">
            <v>-33.854696590554958</v>
          </cell>
          <cell r="J74">
            <v>50.749504550581122</v>
          </cell>
          <cell r="K74">
            <v>-2.2278288672750004</v>
          </cell>
          <cell r="L74">
            <v>-6.9304946101416673</v>
          </cell>
          <cell r="M74">
            <v>-1.5860987248000005</v>
          </cell>
          <cell r="N74">
            <v>-6.1455486880000008</v>
          </cell>
          <cell r="O74">
            <v>381.77600000000001</v>
          </cell>
          <cell r="V74">
            <v>12.996815924829107</v>
          </cell>
          <cell r="W74">
            <v>19.030999999999999</v>
          </cell>
        </row>
        <row r="75">
          <cell r="A75" t="str">
            <v xml:space="preserve"> </v>
          </cell>
          <cell r="D75">
            <v>0.61894939646370806</v>
          </cell>
          <cell r="E75">
            <v>-3.2780845037583295</v>
          </cell>
          <cell r="F75">
            <v>-25.514539096620837</v>
          </cell>
          <cell r="G75">
            <v>-11.232473337305557</v>
          </cell>
          <cell r="H75">
            <v>3.8245736543333346</v>
          </cell>
          <cell r="I75">
            <v>-34.054696590554947</v>
          </cell>
          <cell r="J75">
            <v>49.266171217247781</v>
          </cell>
          <cell r="K75">
            <v>-3.2278288672750008</v>
          </cell>
          <cell r="L75">
            <v>-8.2638279434750004</v>
          </cell>
          <cell r="M75">
            <v>-3.6527653914666671</v>
          </cell>
          <cell r="N75">
            <v>-7.5312194100000012</v>
          </cell>
          <cell r="O75">
            <v>389.94400000000002</v>
          </cell>
          <cell r="V75">
            <v>6.1923162117594854</v>
          </cell>
          <cell r="W75">
            <v>19.100000000000001</v>
          </cell>
        </row>
        <row r="76">
          <cell r="A76" t="str">
            <v xml:space="preserve"> </v>
          </cell>
          <cell r="D76">
            <v>0.54386614677950973</v>
          </cell>
          <cell r="E76">
            <v>-4.1798086560916623</v>
          </cell>
          <cell r="F76">
            <v>-26.847872429954169</v>
          </cell>
          <cell r="G76">
            <v>-11.523489657305555</v>
          </cell>
          <cell r="H76">
            <v>1.0257168985555569</v>
          </cell>
          <cell r="I76">
            <v>-30.063029923888291</v>
          </cell>
          <cell r="J76">
            <v>45.416171217247786</v>
          </cell>
          <cell r="K76">
            <v>-4.8944955339416678</v>
          </cell>
          <cell r="L76">
            <v>-9.9304946101416665</v>
          </cell>
          <cell r="M76">
            <v>-4.4527653914666665</v>
          </cell>
          <cell r="N76">
            <v>-8.0230277326666659</v>
          </cell>
          <cell r="O76">
            <v>395.24299999999999</v>
          </cell>
          <cell r="V76">
            <v>16.418147768630085</v>
          </cell>
          <cell r="W76">
            <v>19.617000000000001</v>
          </cell>
        </row>
        <row r="77">
          <cell r="A77" t="str">
            <v xml:space="preserve"> </v>
          </cell>
          <cell r="D77">
            <v>0.24465362968288784</v>
          </cell>
          <cell r="E77">
            <v>-9.3382197907583286</v>
          </cell>
          <cell r="F77">
            <v>-28.014539096620837</v>
          </cell>
          <cell r="G77">
            <v>-12.614696401416666</v>
          </cell>
          <cell r="H77">
            <v>-2.1860313376666656</v>
          </cell>
          <cell r="I77">
            <v>-28.850529923888285</v>
          </cell>
          <cell r="J77">
            <v>45.232837883914449</v>
          </cell>
          <cell r="K77">
            <v>-8.2278288672750008</v>
          </cell>
          <cell r="L77">
            <v>-11.263827943475</v>
          </cell>
          <cell r="M77">
            <v>-4.5860987247999994</v>
          </cell>
          <cell r="N77">
            <v>-9.8017429333333315</v>
          </cell>
          <cell r="O77">
            <v>400.81400000000002</v>
          </cell>
          <cell r="V77">
            <v>18.774856484730673</v>
          </cell>
          <cell r="W77">
            <v>20.902000000000001</v>
          </cell>
        </row>
        <row r="78">
          <cell r="A78" t="str">
            <v xml:space="preserve"> </v>
          </cell>
          <cell r="D78">
            <v>-0.4446627050364676</v>
          </cell>
          <cell r="E78">
            <v>-16.540714490313885</v>
          </cell>
          <cell r="F78">
            <v>-30.014539096620837</v>
          </cell>
          <cell r="G78">
            <v>-14.777472818194445</v>
          </cell>
          <cell r="H78">
            <v>-3.3812044943333324</v>
          </cell>
          <cell r="I78">
            <v>-31.092196590554948</v>
          </cell>
          <cell r="J78">
            <v>51.782837883914453</v>
          </cell>
          <cell r="K78">
            <v>-14.227828867275001</v>
          </cell>
          <cell r="L78">
            <v>-13.597161276808334</v>
          </cell>
          <cell r="M78">
            <v>-5.9860987247999988</v>
          </cell>
          <cell r="N78">
            <v>-9.572982356999999</v>
          </cell>
          <cell r="O78">
            <v>408.59800000000001</v>
          </cell>
          <cell r="V78">
            <v>24.835817125536753</v>
          </cell>
          <cell r="W78">
            <v>23.125</v>
          </cell>
        </row>
        <row r="79">
          <cell r="A79" t="str">
            <v xml:space="preserve"> </v>
          </cell>
          <cell r="D79">
            <v>-1.14181645651803</v>
          </cell>
          <cell r="E79">
            <v>-23.452419512980551</v>
          </cell>
          <cell r="F79">
            <v>-32.51453909662083</v>
          </cell>
          <cell r="G79">
            <v>-17.387282772972224</v>
          </cell>
          <cell r="H79">
            <v>-3.2816744288888877</v>
          </cell>
          <cell r="I79">
            <v>-36.225529923888281</v>
          </cell>
          <cell r="J79">
            <v>61.016171217247781</v>
          </cell>
          <cell r="K79">
            <v>-19.561162200608333</v>
          </cell>
          <cell r="L79">
            <v>-17.263827943475</v>
          </cell>
          <cell r="M79">
            <v>-9.6860987248000008</v>
          </cell>
          <cell r="N79">
            <v>-12.073187362333334</v>
          </cell>
          <cell r="O79">
            <v>416.005</v>
          </cell>
          <cell r="V79">
            <v>37.141647855530493</v>
          </cell>
          <cell r="W79">
            <v>24.202999999999999</v>
          </cell>
        </row>
        <row r="80">
          <cell r="A80">
            <v>39814</v>
          </cell>
          <cell r="D80">
            <v>-1.6414191885388691</v>
          </cell>
          <cell r="E80">
            <v>-27.363865365313885</v>
          </cell>
          <cell r="F80">
            <v>-34.347872429954165</v>
          </cell>
          <cell r="G80">
            <v>-18.029296614305554</v>
          </cell>
          <cell r="H80">
            <v>-6.1230852825555546</v>
          </cell>
          <cell r="I80">
            <v>-39.62552992388828</v>
          </cell>
          <cell r="J80">
            <v>68.832837883914451</v>
          </cell>
          <cell r="K80">
            <v>-20.894495533941669</v>
          </cell>
          <cell r="L80">
            <v>-20.930494610141668</v>
          </cell>
          <cell r="M80">
            <v>-13.119432058133334</v>
          </cell>
          <cell r="N80">
            <v>-11.170216106333333</v>
          </cell>
          <cell r="O80">
            <v>447.96600000000001</v>
          </cell>
          <cell r="V80">
            <v>27.296749438934341</v>
          </cell>
          <cell r="W80">
            <v>27.81</v>
          </cell>
        </row>
        <row r="81">
          <cell r="A81" t="str">
            <v xml:space="preserve"> </v>
          </cell>
          <cell r="D81">
            <v>-2.0007362373657678</v>
          </cell>
          <cell r="E81">
            <v>-30.541498558869439</v>
          </cell>
          <cell r="F81">
            <v>-34.847872429954165</v>
          </cell>
          <cell r="G81">
            <v>-19.879446717083333</v>
          </cell>
          <cell r="H81">
            <v>-11.940056864555556</v>
          </cell>
          <cell r="I81">
            <v>-43.558863257221617</v>
          </cell>
          <cell r="J81">
            <v>76.032837883914453</v>
          </cell>
          <cell r="K81">
            <v>-19.894495533941669</v>
          </cell>
          <cell r="L81">
            <v>-22.263827943474997</v>
          </cell>
          <cell r="M81">
            <v>-15.652765391466668</v>
          </cell>
          <cell r="N81">
            <v>-10.872691843666665</v>
          </cell>
          <cell r="O81">
            <v>469.29899999999998</v>
          </cell>
          <cell r="V81">
            <v>37.696906326006399</v>
          </cell>
          <cell r="W81">
            <v>30.754000000000001</v>
          </cell>
        </row>
        <row r="82">
          <cell r="A82" t="str">
            <v xml:space="preserve"> </v>
          </cell>
          <cell r="D82">
            <v>-2.0753358029965656</v>
          </cell>
          <cell r="E82">
            <v>-29.551347364869439</v>
          </cell>
          <cell r="F82">
            <v>-34.847872429954165</v>
          </cell>
          <cell r="G82">
            <v>-20.351478606416666</v>
          </cell>
          <cell r="H82">
            <v>-17.430081283777778</v>
          </cell>
          <cell r="I82">
            <v>-44.583863257221616</v>
          </cell>
          <cell r="J82">
            <v>79.716171217247776</v>
          </cell>
          <cell r="K82">
            <v>-18.561162200608333</v>
          </cell>
          <cell r="L82">
            <v>-21.930494610141665</v>
          </cell>
          <cell r="M82">
            <v>-15.186098724799999</v>
          </cell>
          <cell r="N82">
            <v>-11.952059654999999</v>
          </cell>
          <cell r="O82">
            <v>484.13099999999997</v>
          </cell>
          <cell r="V82">
            <v>52.915590910148147</v>
          </cell>
          <cell r="W82">
            <v>32.594999999999999</v>
          </cell>
        </row>
        <row r="83">
          <cell r="A83" t="str">
            <v xml:space="preserve"> </v>
          </cell>
          <cell r="D83">
            <v>-2.0771763542963662</v>
          </cell>
          <cell r="E83">
            <v>-30.172101699536103</v>
          </cell>
          <cell r="F83">
            <v>-35.51453909662083</v>
          </cell>
          <cell r="G83">
            <v>-21.448379413083334</v>
          </cell>
          <cell r="H83">
            <v>-19.086555711333332</v>
          </cell>
          <cell r="I83">
            <v>-43.021363257221623</v>
          </cell>
          <cell r="J83">
            <v>78.332837883914451</v>
          </cell>
          <cell r="K83">
            <v>-17.561162200608333</v>
          </cell>
          <cell r="L83">
            <v>-22.263827943474997</v>
          </cell>
          <cell r="M83">
            <v>-13.586098724799998</v>
          </cell>
          <cell r="N83">
            <v>-9.3736021780000005</v>
          </cell>
          <cell r="O83">
            <v>491.63499999999999</v>
          </cell>
          <cell r="V83">
            <v>26.229508196721319</v>
          </cell>
          <cell r="W83">
            <v>33.633000000000003</v>
          </cell>
        </row>
        <row r="84">
          <cell r="A84" t="str">
            <v xml:space="preserve"> </v>
          </cell>
          <cell r="D84">
            <v>-1.6814738797158664</v>
          </cell>
          <cell r="E84">
            <v>-28.075650324539808</v>
          </cell>
          <cell r="F84">
            <v>-32.832392020015277</v>
          </cell>
          <cell r="G84">
            <v>-20.030044965624999</v>
          </cell>
          <cell r="H84">
            <v>-18.090162688629629</v>
          </cell>
          <cell r="I84">
            <v>-39.775529923888286</v>
          </cell>
          <cell r="J84">
            <v>73.732837883914442</v>
          </cell>
          <cell r="K84">
            <v>-15.658095041855555</v>
          </cell>
          <cell r="L84">
            <v>-18.740794336283333</v>
          </cell>
          <cell r="M84">
            <v>-12.004445368994444</v>
          </cell>
          <cell r="N84">
            <v>-7.1635900832222221</v>
          </cell>
          <cell r="O84">
            <v>489.11500000000001</v>
          </cell>
          <cell r="V84">
            <v>21.848423624489023</v>
          </cell>
          <cell r="W84">
            <v>33.131</v>
          </cell>
        </row>
        <row r="85">
          <cell r="A85" t="str">
            <v xml:space="preserve"> </v>
          </cell>
          <cell r="D85">
            <v>-1.3385295269944923</v>
          </cell>
          <cell r="E85">
            <v>-27.617488776987958</v>
          </cell>
          <cell r="F85">
            <v>-29.859374053059721</v>
          </cell>
          <cell r="G85">
            <v>-17.800369739177778</v>
          </cell>
          <cell r="H85">
            <v>-16.575896452814813</v>
          </cell>
          <cell r="I85">
            <v>-37.017196590554953</v>
          </cell>
          <cell r="J85">
            <v>69.916171217247779</v>
          </cell>
          <cell r="K85">
            <v>-13.004943852636112</v>
          </cell>
          <cell r="L85">
            <v>-15.562651691925</v>
          </cell>
          <cell r="M85">
            <v>-10.130359242955555</v>
          </cell>
          <cell r="N85">
            <v>-4.4485206137777782</v>
          </cell>
          <cell r="O85">
            <v>489.82</v>
          </cell>
          <cell r="V85">
            <v>21.523209274508925</v>
          </cell>
          <cell r="W85">
            <v>32.700000000000003</v>
          </cell>
        </row>
        <row r="86">
          <cell r="A86">
            <v>39995</v>
          </cell>
          <cell r="D86">
            <v>-0.94307821965088634</v>
          </cell>
          <cell r="E86">
            <v>-24.288986559502778</v>
          </cell>
          <cell r="F86">
            <v>-28.189765330720832</v>
          </cell>
          <cell r="G86">
            <v>-14.903771001319443</v>
          </cell>
          <cell r="H86">
            <v>-13.475700826666667</v>
          </cell>
          <cell r="I86">
            <v>-32.896363257221616</v>
          </cell>
          <cell r="J86">
            <v>64.016171217247773</v>
          </cell>
          <cell r="K86">
            <v>-11.804815602150001</v>
          </cell>
          <cell r="L86">
            <v>-13.096257809766668</v>
          </cell>
          <cell r="M86">
            <v>-9.4492430280499988</v>
          </cell>
          <cell r="N86">
            <v>-3.3898632113333331</v>
          </cell>
          <cell r="O86">
            <v>496.68299999999999</v>
          </cell>
          <cell r="V86">
            <v>18.546543706155916</v>
          </cell>
          <cell r="W86">
            <v>32.155000000000001</v>
          </cell>
        </row>
        <row r="87">
          <cell r="A87" t="str">
            <v xml:space="preserve"> </v>
          </cell>
          <cell r="D87">
            <v>-0.54602563643634905</v>
          </cell>
          <cell r="E87">
            <v>-21.378592556736113</v>
          </cell>
          <cell r="F87">
            <v>-28.134301978704162</v>
          </cell>
          <cell r="G87">
            <v>-12.481437505875</v>
          </cell>
          <cell r="H87">
            <v>-8.4856437786666667</v>
          </cell>
          <cell r="I87">
            <v>-27.896363257221623</v>
          </cell>
          <cell r="J87">
            <v>57.666171217247786</v>
          </cell>
          <cell r="K87">
            <v>-10.803299866683334</v>
          </cell>
          <cell r="L87">
            <v>-13.498095703600001</v>
          </cell>
          <cell r="M87">
            <v>-8.7906706932500001</v>
          </cell>
          <cell r="N87">
            <v>-2.0714887490000002</v>
          </cell>
          <cell r="O87">
            <v>501.66300000000001</v>
          </cell>
          <cell r="V87">
            <v>17.572484761397078</v>
          </cell>
          <cell r="W87">
            <v>31.524999999999999</v>
          </cell>
        </row>
        <row r="88">
          <cell r="A88" t="str">
            <v xml:space="preserve"> </v>
          </cell>
          <cell r="D88">
            <v>-0.20149486729485189</v>
          </cell>
          <cell r="E88">
            <v>-17.02434146241389</v>
          </cell>
          <cell r="F88">
            <v>-29.888776833820831</v>
          </cell>
          <cell r="G88">
            <v>-9.9283877404083327</v>
          </cell>
          <cell r="H88">
            <v>-5.7412878475555553</v>
          </cell>
          <cell r="I88">
            <v>-23.050529923888291</v>
          </cell>
          <cell r="J88">
            <v>52.432837883914452</v>
          </cell>
          <cell r="K88">
            <v>-9.4502101267833325</v>
          </cell>
          <cell r="L88">
            <v>-14.737388135033335</v>
          </cell>
          <cell r="M88">
            <v>-7.4581547794499992</v>
          </cell>
          <cell r="N88">
            <v>-1.6412064579999999</v>
          </cell>
          <cell r="O88">
            <v>510.35599999999999</v>
          </cell>
          <cell r="V88">
            <v>10.154032931178403</v>
          </cell>
          <cell r="W88">
            <v>32.326000000000001</v>
          </cell>
        </row>
        <row r="89">
          <cell r="A89" t="str">
            <v xml:space="preserve"> </v>
          </cell>
          <cell r="D89">
            <v>0.12157032529337211</v>
          </cell>
          <cell r="E89">
            <v>-14.337530569902777</v>
          </cell>
          <cell r="F89">
            <v>-29.565700357787495</v>
          </cell>
          <cell r="G89">
            <v>-7.6840882259305561</v>
          </cell>
          <cell r="H89">
            <v>-3.4654053638888889</v>
          </cell>
          <cell r="I89">
            <v>-20.563029923888291</v>
          </cell>
          <cell r="J89">
            <v>50.182837883914452</v>
          </cell>
          <cell r="K89">
            <v>-7.7886328823166666</v>
          </cell>
          <cell r="L89">
            <v>-15.001861183900003</v>
          </cell>
          <cell r="M89">
            <v>-6.3650940749833325</v>
          </cell>
          <cell r="N89">
            <v>0.20541793133333344</v>
          </cell>
          <cell r="O89">
            <v>517.52599999999995</v>
          </cell>
          <cell r="V89">
            <v>-0.78937001909032967</v>
          </cell>
          <cell r="W89">
            <v>34.146000000000001</v>
          </cell>
        </row>
        <row r="90">
          <cell r="A90" t="str">
            <v xml:space="preserve"> </v>
          </cell>
          <cell r="D90">
            <v>6.0825586551264965E-2</v>
          </cell>
          <cell r="E90">
            <v>-13.064787970658331</v>
          </cell>
          <cell r="F90">
            <v>-31.220525436837494</v>
          </cell>
          <cell r="G90">
            <v>-6.423521526919445</v>
          </cell>
          <cell r="H90">
            <v>-3.3452955465555552</v>
          </cell>
          <cell r="I90">
            <v>-20.913029923888288</v>
          </cell>
          <cell r="J90">
            <v>51.282837883914453</v>
          </cell>
          <cell r="K90">
            <v>-5.8587291544166673</v>
          </cell>
          <cell r="L90">
            <v>-17.111209220133336</v>
          </cell>
          <cell r="M90">
            <v>-6.3440823340500003</v>
          </cell>
          <cell r="N90">
            <v>0.65874508266666698</v>
          </cell>
          <cell r="O90">
            <v>523.67999999999995</v>
          </cell>
          <cell r="V90">
            <v>3.1986106193198083</v>
          </cell>
          <cell r="W90">
            <v>36.079000000000001</v>
          </cell>
        </row>
        <row r="91">
          <cell r="A91" t="str">
            <v xml:space="preserve"> </v>
          </cell>
          <cell r="D91">
            <v>-5.2624619599079062E-2</v>
          </cell>
          <cell r="E91">
            <v>-13.948397588191666</v>
          </cell>
          <cell r="F91">
            <v>-32.201267633870835</v>
          </cell>
          <cell r="G91">
            <v>-5.8546356150416683</v>
          </cell>
          <cell r="H91">
            <v>-2.367370999222222</v>
          </cell>
          <cell r="I91">
            <v>-23.600529923888288</v>
          </cell>
          <cell r="J91">
            <v>54.199504550581118</v>
          </cell>
          <cell r="K91">
            <v>-5.7854113797833335</v>
          </cell>
          <cell r="L91">
            <v>-19.426305698833335</v>
          </cell>
          <cell r="M91">
            <v>-7.4943108493166664</v>
          </cell>
          <cell r="N91">
            <v>1.1060686136666666</v>
          </cell>
          <cell r="O91">
            <v>524.67399999999998</v>
          </cell>
          <cell r="V91">
            <v>-1.5184247885932978</v>
          </cell>
          <cell r="W91">
            <v>36.442</v>
          </cell>
        </row>
        <row r="92">
          <cell r="A92">
            <v>40179</v>
          </cell>
          <cell r="D92">
            <v>-0.20155621373674354</v>
          </cell>
          <cell r="E92">
            <v>-13.701652951280556</v>
          </cell>
          <cell r="F92">
            <v>-34.572118402037496</v>
          </cell>
          <cell r="G92">
            <v>-5.8643409854750006</v>
          </cell>
          <cell r="H92">
            <v>-1.0696551988888885</v>
          </cell>
          <cell r="I92">
            <v>-25.829696590554956</v>
          </cell>
          <cell r="J92">
            <v>55.982837883914449</v>
          </cell>
          <cell r="K92">
            <v>-5.4980234689833338</v>
          </cell>
          <cell r="L92">
            <v>-21.578118754266669</v>
          </cell>
          <cell r="M92">
            <v>-9.91794767855</v>
          </cell>
          <cell r="N92">
            <v>-2.1738424000000034E-2</v>
          </cell>
          <cell r="O92">
            <v>560.31200000000001</v>
          </cell>
          <cell r="V92">
            <v>-1.0478573662809021</v>
          </cell>
          <cell r="W92">
            <v>39.527999999999999</v>
          </cell>
        </row>
        <row r="93">
          <cell r="A93" t="str">
            <v xml:space="preserve"> </v>
          </cell>
          <cell r="D93">
            <v>-0.26170019995937455</v>
          </cell>
          <cell r="E93">
            <v>-13.260667436780556</v>
          </cell>
          <cell r="F93">
            <v>-35.892350599620833</v>
          </cell>
          <cell r="G93">
            <v>-4.4951403025972239</v>
          </cell>
          <cell r="H93">
            <v>-1.3655804872222219</v>
          </cell>
          <cell r="I93">
            <v>-27.942196590554953</v>
          </cell>
          <cell r="J93">
            <v>56.599504550581116</v>
          </cell>
          <cell r="K93">
            <v>-5.5151295211500004</v>
          </cell>
          <cell r="L93">
            <v>-23.439879447666666</v>
          </cell>
          <cell r="M93">
            <v>-9.5545227655500007</v>
          </cell>
          <cell r="N93">
            <v>-0.5408418446666664</v>
          </cell>
          <cell r="O93">
            <v>561.31500000000005</v>
          </cell>
          <cell r="V93">
            <v>-9.239480330818628</v>
          </cell>
          <cell r="W93">
            <v>40.128</v>
          </cell>
        </row>
        <row r="94">
          <cell r="A94" t="str">
            <v xml:space="preserve"> </v>
          </cell>
          <cell r="D94">
            <v>-0.13812862767336143</v>
          </cell>
          <cell r="E94">
            <v>-12.292635646091668</v>
          </cell>
          <cell r="F94">
            <v>-36.725395454987499</v>
          </cell>
          <cell r="G94">
            <v>-4.0477334581861122</v>
          </cell>
          <cell r="H94">
            <v>-0.49438975255555512</v>
          </cell>
          <cell r="I94">
            <v>-30.588029923888286</v>
          </cell>
          <cell r="J94">
            <v>55.949504550581118</v>
          </cell>
          <cell r="K94">
            <v>-3.5242706465166673</v>
          </cell>
          <cell r="L94">
            <v>-22.261911681033336</v>
          </cell>
          <cell r="M94">
            <v>-8.4700582512166651</v>
          </cell>
          <cell r="N94">
            <v>0.24689483000000023</v>
          </cell>
          <cell r="O94">
            <v>571.75400000000002</v>
          </cell>
          <cell r="V94">
            <v>-2.0717034513180077</v>
          </cell>
          <cell r="W94">
            <v>41.216000000000001</v>
          </cell>
        </row>
        <row r="95">
          <cell r="A95" t="str">
            <v xml:space="preserve"> </v>
          </cell>
          <cell r="D95">
            <v>4.3764560874524905E-2</v>
          </cell>
          <cell r="E95">
            <v>-11.327762176791667</v>
          </cell>
          <cell r="F95">
            <v>-36.730572295937499</v>
          </cell>
          <cell r="G95">
            <v>-2.6717849219416672</v>
          </cell>
          <cell r="H95">
            <v>-1.3087902547777774</v>
          </cell>
          <cell r="I95">
            <v>-30.233863257221618</v>
          </cell>
          <cell r="J95">
            <v>55.316171217247785</v>
          </cell>
          <cell r="K95">
            <v>-3.4865101823166675</v>
          </cell>
          <cell r="L95">
            <v>-19.045740692633334</v>
          </cell>
          <cell r="M95">
            <v>-7.1121101176166661</v>
          </cell>
          <cell r="N95">
            <v>-0.97796146299999942</v>
          </cell>
          <cell r="O95">
            <v>570.76800000000003</v>
          </cell>
          <cell r="V95">
            <v>-7.496736068164644</v>
          </cell>
          <cell r="W95">
            <v>40.606999999999999</v>
          </cell>
        </row>
        <row r="96">
          <cell r="A96" t="str">
            <v xml:space="preserve"> </v>
          </cell>
          <cell r="D96">
            <v>0.23125210213909686</v>
          </cell>
          <cell r="E96">
            <v>-11.178799078547224</v>
          </cell>
          <cell r="F96">
            <v>-37.043380008787501</v>
          </cell>
          <cell r="G96">
            <v>-2.6207746366638891</v>
          </cell>
          <cell r="H96">
            <v>-1.0005397034444439</v>
          </cell>
          <cell r="I96">
            <v>-31.888029923888286</v>
          </cell>
          <cell r="J96">
            <v>54.549504550581112</v>
          </cell>
          <cell r="K96">
            <v>-3.4671162821500006</v>
          </cell>
          <cell r="L96">
            <v>-16.756902375999999</v>
          </cell>
          <cell r="M96">
            <v>-8.0143886679499996</v>
          </cell>
          <cell r="N96">
            <v>-1.1107845479999998</v>
          </cell>
          <cell r="O96">
            <v>560.75099999999998</v>
          </cell>
          <cell r="V96">
            <v>-7.2590907338140553</v>
          </cell>
          <cell r="W96">
            <v>38.798000000000002</v>
          </cell>
        </row>
        <row r="97">
          <cell r="A97" t="str">
            <v xml:space="preserve"> </v>
          </cell>
          <cell r="D97">
            <v>0.28476673259814239</v>
          </cell>
          <cell r="E97">
            <v>-11.381073779147224</v>
          </cell>
          <cell r="F97">
            <v>-36.247597519670833</v>
          </cell>
          <cell r="G97">
            <v>-2.5200102621638893</v>
          </cell>
          <cell r="H97">
            <v>-2.4085385653333327</v>
          </cell>
          <cell r="I97">
            <v>-33.646363257221623</v>
          </cell>
          <cell r="J97">
            <v>54.799504550581112</v>
          </cell>
          <cell r="K97">
            <v>-3.7019535672500008</v>
          </cell>
          <cell r="L97">
            <v>-17.520369875766665</v>
          </cell>
          <cell r="M97">
            <v>-8.3356401563833327</v>
          </cell>
          <cell r="N97">
            <v>-3.0363569153333336</v>
          </cell>
          <cell r="O97">
            <v>551.86800000000005</v>
          </cell>
          <cell r="V97">
            <v>-12.763339705854515</v>
          </cell>
          <cell r="W97">
            <v>37.19</v>
          </cell>
        </row>
        <row r="98">
          <cell r="A98">
            <v>40360</v>
          </cell>
          <cell r="D98">
            <v>0.19818139504185189</v>
          </cell>
          <cell r="E98">
            <v>-10.818786904780557</v>
          </cell>
          <cell r="F98">
            <v>-35.444426383787494</v>
          </cell>
          <cell r="G98">
            <v>-3.5911850501194444</v>
          </cell>
          <cell r="H98">
            <v>-2.2395807381111106</v>
          </cell>
          <cell r="I98">
            <v>-35.521363257221623</v>
          </cell>
          <cell r="J98">
            <v>56.499504550581115</v>
          </cell>
          <cell r="K98">
            <v>-2.3854122627166667</v>
          </cell>
          <cell r="L98">
            <v>-18.432262023733333</v>
          </cell>
          <cell r="M98">
            <v>-8.8159986338166672</v>
          </cell>
          <cell r="N98">
            <v>-2.322954651666667</v>
          </cell>
          <cell r="O98">
            <v>548.06700000000001</v>
          </cell>
          <cell r="V98">
            <v>-13.848071808510632</v>
          </cell>
          <cell r="W98">
            <v>35.759</v>
          </cell>
        </row>
        <row r="99">
          <cell r="A99" t="str">
            <v xml:space="preserve"> </v>
          </cell>
          <cell r="D99">
            <v>0.16973484256833857</v>
          </cell>
          <cell r="E99">
            <v>-9.2598871450694453</v>
          </cell>
          <cell r="F99">
            <v>-35.960941114204161</v>
          </cell>
          <cell r="G99">
            <v>-4.269737757552778</v>
          </cell>
          <cell r="H99">
            <v>-3.8496689245555551</v>
          </cell>
          <cell r="I99">
            <v>-33.917196590554958</v>
          </cell>
          <cell r="J99">
            <v>55.432837883914452</v>
          </cell>
          <cell r="K99">
            <v>-1.978982534916667</v>
          </cell>
          <cell r="L99">
            <v>-21.75167700696667</v>
          </cell>
          <cell r="M99">
            <v>-8.335969052216667</v>
          </cell>
          <cell r="N99">
            <v>-2.3983563169999997</v>
          </cell>
          <cell r="O99">
            <v>549.654</v>
          </cell>
          <cell r="V99">
            <v>-0.52435490547813046</v>
          </cell>
          <cell r="W99">
            <v>34.718000000000004</v>
          </cell>
        </row>
        <row r="100">
          <cell r="A100" t="str">
            <v xml:space="preserve"> </v>
          </cell>
          <cell r="D100">
            <v>0.17342378769018685</v>
          </cell>
          <cell r="E100">
            <v>-6.6534072483583344</v>
          </cell>
          <cell r="F100">
            <v>-36.623053732287502</v>
          </cell>
          <cell r="G100">
            <v>-5.6346024891861113</v>
          </cell>
          <cell r="H100">
            <v>-3.2707189921111106</v>
          </cell>
          <cell r="I100">
            <v>-30.988029923888288</v>
          </cell>
          <cell r="J100">
            <v>52.416171217247779</v>
          </cell>
          <cell r="K100">
            <v>-1.2014723698833336</v>
          </cell>
          <cell r="L100">
            <v>-22.410143777966667</v>
          </cell>
          <cell r="M100">
            <v>-8.6543275176499996</v>
          </cell>
          <cell r="N100">
            <v>-0.90780590733333277</v>
          </cell>
          <cell r="O100">
            <v>555.82000000000005</v>
          </cell>
          <cell r="V100">
            <v>-5.4142672140633064</v>
          </cell>
          <cell r="W100">
            <v>35</v>
          </cell>
        </row>
        <row r="101">
          <cell r="A101" t="str">
            <v xml:space="preserve"> </v>
          </cell>
          <cell r="D101">
            <v>-1.8127673841309908E-2</v>
          </cell>
          <cell r="E101">
            <v>-6.657481559391667</v>
          </cell>
          <cell r="F101">
            <v>-38.901062925637497</v>
          </cell>
          <cell r="G101">
            <v>-6.7554858996638885</v>
          </cell>
          <cell r="H101">
            <v>-3.768944711333333</v>
          </cell>
          <cell r="I101">
            <v>-33.57552992388829</v>
          </cell>
          <cell r="J101">
            <v>53.666171217247786</v>
          </cell>
          <cell r="K101">
            <v>-2.2191864267500008</v>
          </cell>
          <cell r="L101">
            <v>-26.831059115300004</v>
          </cell>
          <cell r="M101">
            <v>-9.1185087638833338</v>
          </cell>
          <cell r="N101">
            <v>-0.48456435466666603</v>
          </cell>
          <cell r="O101">
            <v>550.846</v>
          </cell>
          <cell r="V101">
            <v>-13.290878270032525</v>
          </cell>
          <cell r="W101">
            <v>35.823</v>
          </cell>
        </row>
        <row r="102">
          <cell r="A102" t="str">
            <v xml:space="preserve"> </v>
          </cell>
          <cell r="D102">
            <v>-0.2866046651409257</v>
          </cell>
          <cell r="E102">
            <v>-6.9093752666694455</v>
          </cell>
          <cell r="F102">
            <v>-40.071574313104172</v>
          </cell>
          <cell r="G102">
            <v>-7.4632096824861121</v>
          </cell>
          <cell r="H102">
            <v>-2.197130336555555</v>
          </cell>
          <cell r="I102">
            <v>-38.43802992388828</v>
          </cell>
          <cell r="J102">
            <v>57.032837883914453</v>
          </cell>
          <cell r="K102">
            <v>-1.5616589576500004</v>
          </cell>
          <cell r="L102">
            <v>-26.886234210233336</v>
          </cell>
          <cell r="M102">
            <v>-9.5887578386833336</v>
          </cell>
          <cell r="N102">
            <v>-0.36678155299999976</v>
          </cell>
          <cell r="O102">
            <v>546.92600000000004</v>
          </cell>
          <cell r="V102">
            <v>-6.4587281877001583</v>
          </cell>
          <cell r="W102">
            <v>36.856000000000002</v>
          </cell>
        </row>
        <row r="103">
          <cell r="A103" t="str">
            <v xml:space="preserve"> </v>
          </cell>
          <cell r="D103">
            <v>-0.76460001851321557</v>
          </cell>
          <cell r="E103">
            <v>-8.6645828338472217</v>
          </cell>
          <cell r="F103">
            <v>-42.268823956804169</v>
          </cell>
          <cell r="G103">
            <v>-7.8446964872194451</v>
          </cell>
          <cell r="H103">
            <v>-2.7524643139999991</v>
          </cell>
          <cell r="I103">
            <v>-43.721363257221618</v>
          </cell>
          <cell r="J103">
            <v>62.199504550581118</v>
          </cell>
          <cell r="K103">
            <v>-2.746312114083334</v>
          </cell>
          <cell r="L103">
            <v>-29.477403128033334</v>
          </cell>
          <cell r="M103">
            <v>-10.948681085283333</v>
          </cell>
          <cell r="N103">
            <v>-1.0162457513333332</v>
          </cell>
          <cell r="O103">
            <v>541.84</v>
          </cell>
          <cell r="V103">
            <v>-0.81061318291028028</v>
          </cell>
          <cell r="W103">
            <v>36.496000000000002</v>
          </cell>
        </row>
        <row r="104">
          <cell r="A104">
            <v>40544</v>
          </cell>
          <cell r="D104">
            <v>-0.95070967890839153</v>
          </cell>
          <cell r="E104">
            <v>-8.2490708062250011</v>
          </cell>
          <cell r="F104">
            <v>-43.460008288954164</v>
          </cell>
          <cell r="G104">
            <v>-7.1422205398861118</v>
          </cell>
          <cell r="H104">
            <v>-4.2534723085555557</v>
          </cell>
          <cell r="I104">
            <v>-44.204696590554953</v>
          </cell>
          <cell r="J104">
            <v>63.249504550581122</v>
          </cell>
          <cell r="K104">
            <v>-1.8437653682166673</v>
          </cell>
          <cell r="L104">
            <v>-29.553893943366671</v>
          </cell>
          <cell r="M104">
            <v>-10.519867030916666</v>
          </cell>
          <cell r="N104">
            <v>-4.1951366380000001</v>
          </cell>
          <cell r="O104">
            <v>557.24400000000003</v>
          </cell>
          <cell r="V104">
            <v>-9.0923459344511954</v>
          </cell>
          <cell r="W104">
            <v>37.914000000000001</v>
          </cell>
        </row>
        <row r="105">
          <cell r="A105" t="str">
            <v xml:space="preserve"> </v>
          </cell>
          <cell r="D105">
            <v>-1.1017865699873131</v>
          </cell>
          <cell r="E105">
            <v>-7.8346713028805572</v>
          </cell>
          <cell r="F105">
            <v>-45.301697684004161</v>
          </cell>
          <cell r="G105">
            <v>-7.4277461874638888</v>
          </cell>
          <cell r="H105">
            <v>-4.2077505583333332</v>
          </cell>
          <cell r="I105">
            <v>-42.629696590554957</v>
          </cell>
          <cell r="J105">
            <v>62.032837883914453</v>
          </cell>
          <cell r="K105">
            <v>-2.4578568258833342</v>
          </cell>
          <cell r="L105">
            <v>-32.111711468366671</v>
          </cell>
          <cell r="M105">
            <v>-10.789800831550002</v>
          </cell>
          <cell r="N105">
            <v>-6.2409545773333335</v>
          </cell>
          <cell r="O105">
            <v>555.54700000000003</v>
          </cell>
          <cell r="V105">
            <v>-8.3994179701709637</v>
          </cell>
          <cell r="W105">
            <v>37.963000000000001</v>
          </cell>
        </row>
        <row r="106">
          <cell r="A106" t="str">
            <v xml:space="preserve"> </v>
          </cell>
          <cell r="D106">
            <v>-1.1488065764638105</v>
          </cell>
          <cell r="E106">
            <v>-8.5381831282138911</v>
          </cell>
          <cell r="F106">
            <v>-46.303977421487502</v>
          </cell>
          <cell r="G106">
            <v>-8.6142956690305539</v>
          </cell>
          <cell r="H106">
            <v>-5.3647695743333328</v>
          </cell>
          <cell r="I106">
            <v>-41.967196590554956</v>
          </cell>
          <cell r="J106">
            <v>60.532837883914453</v>
          </cell>
          <cell r="K106">
            <v>-2.364054911383334</v>
          </cell>
          <cell r="L106">
            <v>-33.080789654100002</v>
          </cell>
          <cell r="M106">
            <v>-8.8863341988166642</v>
          </cell>
          <cell r="N106">
            <v>-8.4741701236666671</v>
          </cell>
          <cell r="O106">
            <v>551.86099999999999</v>
          </cell>
          <cell r="V106">
            <v>-15.21100945931253</v>
          </cell>
          <cell r="W106">
            <v>37.704000000000001</v>
          </cell>
        </row>
        <row r="107">
          <cell r="A107" t="str">
            <v xml:space="preserve"> </v>
          </cell>
          <cell r="D107">
            <v>-1.3416168463983382</v>
          </cell>
          <cell r="E107">
            <v>-9.3055603436694465</v>
          </cell>
          <cell r="F107">
            <v>-47.193141618154165</v>
          </cell>
          <cell r="G107">
            <v>-12.07586821218611</v>
          </cell>
          <cell r="H107">
            <v>-5.7347981297777766</v>
          </cell>
          <cell r="I107">
            <v>-43.033863257221618</v>
          </cell>
          <cell r="J107">
            <v>60.866171217247789</v>
          </cell>
          <cell r="K107">
            <v>-1.608747427583334</v>
          </cell>
          <cell r="L107">
            <v>-35.941237955866669</v>
          </cell>
          <cell r="M107">
            <v>-9.4630732877833328</v>
          </cell>
          <cell r="N107">
            <v>-9.2686489179999985</v>
          </cell>
          <cell r="O107">
            <v>541.97400000000005</v>
          </cell>
          <cell r="V107">
            <v>-14.617070271876397</v>
          </cell>
          <cell r="W107">
            <v>36.465000000000003</v>
          </cell>
        </row>
        <row r="108">
          <cell r="A108" t="str">
            <v xml:space="preserve"> </v>
          </cell>
          <cell r="D108">
            <v>-1.5216152499955764</v>
          </cell>
          <cell r="E108">
            <v>-11.587927491425004</v>
          </cell>
          <cell r="F108">
            <v>-47.89378518525416</v>
          </cell>
          <cell r="G108">
            <v>-15.062510867563892</v>
          </cell>
          <cell r="H108">
            <v>-8.0272293396666665</v>
          </cell>
          <cell r="I108">
            <v>-43.838029923888286</v>
          </cell>
          <cell r="J108">
            <v>61.849504550581109</v>
          </cell>
          <cell r="K108">
            <v>-0.47532148365000054</v>
          </cell>
          <cell r="L108">
            <v>-36.425452053800001</v>
          </cell>
          <cell r="M108">
            <v>-10.956513394116664</v>
          </cell>
          <cell r="N108">
            <v>-9.4788422609999987</v>
          </cell>
          <cell r="O108">
            <v>530.61599999999999</v>
          </cell>
          <cell r="V108">
            <v>4.9562379160516423</v>
          </cell>
          <cell r="W108">
            <v>35.322000000000003</v>
          </cell>
        </row>
        <row r="109">
          <cell r="A109" t="str">
            <v xml:space="preserve"> </v>
          </cell>
          <cell r="D109">
            <v>-1.6790176072632956</v>
          </cell>
          <cell r="E109">
            <v>-12.815041390502779</v>
          </cell>
          <cell r="F109">
            <v>-49.310930825420826</v>
          </cell>
          <cell r="G109">
            <v>-16.713720150075002</v>
          </cell>
          <cell r="H109">
            <v>-8.3610041562222222</v>
          </cell>
          <cell r="I109">
            <v>-44.229696590554944</v>
          </cell>
          <cell r="J109">
            <v>63.466171217247769</v>
          </cell>
          <cell r="K109">
            <v>-0.22455095688333362</v>
          </cell>
          <cell r="L109">
            <v>-38.064810415633339</v>
          </cell>
          <cell r="M109">
            <v>-14.615652629783332</v>
          </cell>
          <cell r="N109">
            <v>-9.1971749756666661</v>
          </cell>
          <cell r="O109">
            <v>518.70500000000004</v>
          </cell>
          <cell r="V109">
            <v>4.6888561013712859</v>
          </cell>
          <cell r="W109">
            <v>33.807000000000002</v>
          </cell>
        </row>
        <row r="110">
          <cell r="A110">
            <v>40725</v>
          </cell>
          <cell r="D110">
            <v>-1.8256811149564203</v>
          </cell>
          <cell r="E110">
            <v>-12.065369630191668</v>
          </cell>
          <cell r="F110">
            <v>-50.027864638004161</v>
          </cell>
          <cell r="G110">
            <v>-18.209487109919447</v>
          </cell>
          <cell r="H110">
            <v>-10.706074382444443</v>
          </cell>
          <cell r="I110">
            <v>-42.683863257221617</v>
          </cell>
          <cell r="J110">
            <v>63.149504550581106</v>
          </cell>
          <cell r="K110">
            <v>-2.5272532652166673</v>
          </cell>
          <cell r="L110">
            <v>-38.133031518800003</v>
          </cell>
          <cell r="M110">
            <v>-15.823450298816665</v>
          </cell>
          <cell r="N110">
            <v>-8.3410082289999998</v>
          </cell>
          <cell r="O110">
            <v>524.11800000000005</v>
          </cell>
          <cell r="V110">
            <v>6.1857261378764683</v>
          </cell>
          <cell r="W110">
            <v>32.817</v>
          </cell>
        </row>
        <row r="111">
          <cell r="A111" t="str">
            <v xml:space="preserve"> </v>
          </cell>
          <cell r="D111">
            <v>-1.9699119088876738</v>
          </cell>
          <cell r="E111">
            <v>-12.491207766447223</v>
          </cell>
          <cell r="F111">
            <v>-51.987220484670821</v>
          </cell>
          <cell r="G111">
            <v>-18.607763218475</v>
          </cell>
          <cell r="H111">
            <v>-13.165828361333334</v>
          </cell>
          <cell r="I111">
            <v>-42.69219659055495</v>
          </cell>
          <cell r="J111">
            <v>63.666171217247779</v>
          </cell>
          <cell r="K111">
            <v>-4.2575866570833343</v>
          </cell>
          <cell r="L111">
            <v>-41.0623838482</v>
          </cell>
          <cell r="M111">
            <v>-15.582157403583333</v>
          </cell>
          <cell r="N111">
            <v>-8.9323559570000004</v>
          </cell>
          <cell r="O111">
            <v>533.37199999999996</v>
          </cell>
          <cell r="V111">
            <v>6.6048391891088576</v>
          </cell>
          <cell r="W111">
            <v>32.463999999999999</v>
          </cell>
        </row>
        <row r="112">
          <cell r="A112" t="str">
            <v xml:space="preserve"> </v>
          </cell>
          <cell r="D112">
            <v>-2.1870454257887322</v>
          </cell>
          <cell r="E112">
            <v>-13.722744309636113</v>
          </cell>
          <cell r="F112">
            <v>-54.368376469670828</v>
          </cell>
          <cell r="G112">
            <v>-19.345120476241664</v>
          </cell>
          <cell r="H112">
            <v>-16.125644441000002</v>
          </cell>
          <cell r="I112">
            <v>-44.375529923888287</v>
          </cell>
          <cell r="J112">
            <v>64.499504550581108</v>
          </cell>
          <cell r="K112">
            <v>-5.5452913297500004</v>
          </cell>
          <cell r="L112">
            <v>-44.243076422166666</v>
          </cell>
          <cell r="M112">
            <v>-16.190210647749996</v>
          </cell>
          <cell r="N112">
            <v>-9.7080686743333349</v>
          </cell>
          <cell r="O112">
            <v>554.08600000000001</v>
          </cell>
          <cell r="V112">
            <v>17.195875087392221</v>
          </cell>
          <cell r="W112">
            <v>33.67</v>
          </cell>
        </row>
        <row r="113">
          <cell r="A113" t="str">
            <v xml:space="preserve"> </v>
          </cell>
          <cell r="D113">
            <v>-2.43915544306024</v>
          </cell>
          <cell r="E113">
            <v>-16.140297089491668</v>
          </cell>
          <cell r="F113">
            <v>-57.388661653087503</v>
          </cell>
          <cell r="G113">
            <v>-19.077257247508332</v>
          </cell>
          <cell r="H113">
            <v>-17.031724781888887</v>
          </cell>
          <cell r="I113">
            <v>-46.517196590554953</v>
          </cell>
          <cell r="J113">
            <v>67.066171217247771</v>
          </cell>
          <cell r="K113">
            <v>-6.2876909201166669</v>
          </cell>
          <cell r="L113">
            <v>-46.904233816366663</v>
          </cell>
          <cell r="M113">
            <v>-18.45471216935</v>
          </cell>
          <cell r="N113">
            <v>-10.988001568333337</v>
          </cell>
          <cell r="O113">
            <v>567.25</v>
          </cell>
          <cell r="V113">
            <v>22.4277008700553</v>
          </cell>
          <cell r="W113">
            <v>35.363</v>
          </cell>
        </row>
        <row r="114">
          <cell r="A114" t="str">
            <v xml:space="preserve"> </v>
          </cell>
          <cell r="D114">
            <v>-2.8699098285400684</v>
          </cell>
          <cell r="E114">
            <v>-17.410669424469447</v>
          </cell>
          <cell r="F114">
            <v>-60.078456353637499</v>
          </cell>
          <cell r="G114">
            <v>-20.811876217030555</v>
          </cell>
          <cell r="H114">
            <v>-18.940267142111111</v>
          </cell>
          <cell r="I114">
            <v>-49.517196590554953</v>
          </cell>
          <cell r="J114">
            <v>70.599504550581102</v>
          </cell>
          <cell r="K114">
            <v>-8.3759498649500017</v>
          </cell>
          <cell r="L114">
            <v>-49.841808498233341</v>
          </cell>
          <cell r="M114">
            <v>-21.113405515183334</v>
          </cell>
          <cell r="N114">
            <v>-11.981205986666666</v>
          </cell>
          <cell r="O114">
            <v>583.41999999999996</v>
          </cell>
          <cell r="V114">
            <v>20.015370910551766</v>
          </cell>
          <cell r="W114">
            <v>37.819000000000003</v>
          </cell>
        </row>
        <row r="115">
          <cell r="A115" t="str">
            <v xml:space="preserve"> </v>
          </cell>
          <cell r="D115">
            <v>-3.2889640265735305</v>
          </cell>
          <cell r="E115">
            <v>-18.234689646480557</v>
          </cell>
          <cell r="F115">
            <v>-61.773982763837502</v>
          </cell>
          <cell r="G115">
            <v>-22.01667113341944</v>
          </cell>
          <cell r="H115">
            <v>-20.693514469333333</v>
          </cell>
          <cell r="I115">
            <v>-50.358863257221621</v>
          </cell>
          <cell r="J115">
            <v>72.782837883914439</v>
          </cell>
          <cell r="K115">
            <v>-10.003419473383333</v>
          </cell>
          <cell r="L115">
            <v>-51.550394387533338</v>
          </cell>
          <cell r="M115">
            <v>-23.288456443016667</v>
          </cell>
          <cell r="N115">
            <v>-13.290034574333333</v>
          </cell>
          <cell r="O115">
            <v>605.13400000000001</v>
          </cell>
          <cell r="V115">
            <v>35.198095920129767</v>
          </cell>
          <cell r="W115">
            <v>38.802999999999997</v>
          </cell>
        </row>
        <row r="116">
          <cell r="A116">
            <v>40909</v>
          </cell>
          <cell r="D116">
            <v>-3.5658769125428575</v>
          </cell>
          <cell r="E116">
            <v>-19.800338344936112</v>
          </cell>
          <cell r="F116">
            <v>-63.704899723170833</v>
          </cell>
          <cell r="G116">
            <v>-22.293540836430552</v>
          </cell>
          <cell r="H116">
            <v>-22.44015326311111</v>
          </cell>
          <cell r="I116">
            <v>-50.617196590554954</v>
          </cell>
          <cell r="J116">
            <v>73.982837883914442</v>
          </cell>
          <cell r="K116">
            <v>-10.953092674783335</v>
          </cell>
          <cell r="L116">
            <v>-55.015829216000007</v>
          </cell>
          <cell r="M116">
            <v>-24.929936652883338</v>
          </cell>
          <cell r="N116">
            <v>-12.968366984666664</v>
          </cell>
          <cell r="O116">
            <v>637.66200000000003</v>
          </cell>
          <cell r="V116">
            <v>19.883355197648143</v>
          </cell>
          <cell r="W116">
            <v>41.3</v>
          </cell>
        </row>
        <row r="117">
          <cell r="A117" t="str">
            <v xml:space="preserve"> </v>
          </cell>
          <cell r="D117">
            <v>-3.7055385154532132</v>
          </cell>
          <cell r="E117">
            <v>-20.204058018136109</v>
          </cell>
          <cell r="F117">
            <v>-64.758605133487507</v>
          </cell>
          <cell r="G117">
            <v>-21.233437922041663</v>
          </cell>
          <cell r="H117">
            <v>-22.594085476333333</v>
          </cell>
          <cell r="I117">
            <v>-49.350529923888281</v>
          </cell>
          <cell r="J117">
            <v>74.416171217247779</v>
          </cell>
          <cell r="K117">
            <v>-11.389048089383332</v>
          </cell>
          <cell r="L117">
            <v>-56.276996812433339</v>
          </cell>
          <cell r="M117">
            <v>-24.286358777050001</v>
          </cell>
          <cell r="N117">
            <v>-12.320544902666667</v>
          </cell>
          <cell r="O117">
            <v>648.01800000000003</v>
          </cell>
          <cell r="V117">
            <v>19.590167189547671</v>
          </cell>
          <cell r="W117">
            <v>42.3</v>
          </cell>
        </row>
        <row r="118">
          <cell r="A118" t="str">
            <v xml:space="preserve"> </v>
          </cell>
          <cell r="D118">
            <v>-3.6707520746824871</v>
          </cell>
          <cell r="E118">
            <v>-19.234104255991667</v>
          </cell>
          <cell r="F118">
            <v>-65.448650660804162</v>
          </cell>
          <cell r="G118">
            <v>-20.398902802830552</v>
          </cell>
          <cell r="H118">
            <v>-23.140530079111116</v>
          </cell>
          <cell r="I118">
            <v>-48.054696590554954</v>
          </cell>
          <cell r="J118">
            <v>74.399504550581113</v>
          </cell>
          <cell r="K118">
            <v>-11.931651695983334</v>
          </cell>
          <cell r="L118">
            <v>-56.291130054033339</v>
          </cell>
          <cell r="M118">
            <v>-23.788426029783334</v>
          </cell>
          <cell r="N118">
            <v>-11.206513332333332</v>
          </cell>
          <cell r="O118">
            <v>661.40300000000002</v>
          </cell>
          <cell r="V118">
            <v>19.859676119293624</v>
          </cell>
          <cell r="W118">
            <v>42.9</v>
          </cell>
        </row>
        <row r="119">
          <cell r="A119" t="str">
            <v xml:space="preserve"> </v>
          </cell>
          <cell r="D119">
            <v>-3.5724727578715214</v>
          </cell>
          <cell r="E119">
            <v>-18.387292313402778</v>
          </cell>
          <cell r="F119">
            <v>-65.670978349737496</v>
          </cell>
          <cell r="G119">
            <v>-19.730842052363887</v>
          </cell>
          <cell r="H119">
            <v>-23.335562784888893</v>
          </cell>
          <cell r="I119">
            <v>-46.892196590554953</v>
          </cell>
          <cell r="J119">
            <v>72.749504550581108</v>
          </cell>
          <cell r="K119">
            <v>-11.40966685545</v>
          </cell>
          <cell r="L119">
            <v>-54.997278616533343</v>
          </cell>
          <cell r="M119">
            <v>-23.272776594616669</v>
          </cell>
          <cell r="N119">
            <v>-10.807891309666667</v>
          </cell>
          <cell r="O119">
            <v>655.89800000000002</v>
          </cell>
          <cell r="V119">
            <v>15.188028797007203</v>
          </cell>
          <cell r="W119">
            <v>42.2</v>
          </cell>
        </row>
        <row r="120">
          <cell r="A120" t="str">
            <v xml:space="preserve"> </v>
          </cell>
          <cell r="D120">
            <v>-3.5349062523297268</v>
          </cell>
          <cell r="E120">
            <v>-18.654768332847222</v>
          </cell>
          <cell r="F120">
            <v>-65.957685511070835</v>
          </cell>
          <cell r="G120">
            <v>-20.41749330850833</v>
          </cell>
          <cell r="H120">
            <v>-23.128119679222223</v>
          </cell>
          <cell r="I120">
            <v>-46.167196590554944</v>
          </cell>
          <cell r="J120">
            <v>71.466171217247776</v>
          </cell>
          <cell r="K120">
            <v>-10.583257846316668</v>
          </cell>
          <cell r="L120">
            <v>-54.248868709866677</v>
          </cell>
          <cell r="M120">
            <v>-24.213590913716668</v>
          </cell>
          <cell r="N120">
            <v>-11.571337293666668</v>
          </cell>
          <cell r="O120">
            <v>641.22199999999998</v>
          </cell>
          <cell r="V120">
            <v>12.577993463404979</v>
          </cell>
          <cell r="W120">
            <v>40.799999999999997</v>
          </cell>
        </row>
        <row r="121">
          <cell r="A121" t="str">
            <v xml:space="preserve"> </v>
          </cell>
          <cell r="D121">
            <v>-3.3782225753830457</v>
          </cell>
          <cell r="E121">
            <v>-18.354834339158334</v>
          </cell>
          <cell r="F121">
            <v>-66.17802317615417</v>
          </cell>
          <cell r="G121">
            <v>-20.150127800963887</v>
          </cell>
          <cell r="H121">
            <v>-24.204049985666668</v>
          </cell>
          <cell r="I121">
            <v>-45.100529923888281</v>
          </cell>
          <cell r="J121">
            <v>69.782837883914439</v>
          </cell>
          <cell r="K121">
            <v>-9.7189008894499995</v>
          </cell>
          <cell r="L121">
            <v>-54.086832528900004</v>
          </cell>
          <cell r="M121">
            <v>-23.363153132516668</v>
          </cell>
          <cell r="N121">
            <v>-11.435829373333334</v>
          </cell>
          <cell r="O121">
            <v>645.95500000000004</v>
          </cell>
          <cell r="V121">
            <v>16.406557648863185</v>
          </cell>
          <cell r="W121">
            <v>40.799999999999997</v>
          </cell>
        </row>
        <row r="122">
          <cell r="A122">
            <v>41091</v>
          </cell>
          <cell r="D122">
            <v>-3.2931282279739849</v>
          </cell>
          <cell r="E122">
            <v>-18.511531170013889</v>
          </cell>
          <cell r="F122">
            <v>-66.184866257920831</v>
          </cell>
          <cell r="G122">
            <v>-20.357094789041664</v>
          </cell>
          <cell r="H122">
            <v>-25.301264117777777</v>
          </cell>
          <cell r="I122">
            <v>-43.93802992388828</v>
          </cell>
          <cell r="J122">
            <v>68.916171217247765</v>
          </cell>
          <cell r="K122">
            <v>-9.8906312508500012</v>
          </cell>
          <cell r="L122">
            <v>-53.870995868466672</v>
          </cell>
          <cell r="M122">
            <v>-21.980234977983333</v>
          </cell>
          <cell r="N122">
            <v>-10.862513257333333</v>
          </cell>
          <cell r="O122">
            <v>655.34199999999998</v>
          </cell>
          <cell r="V122">
            <v>12.959026074316359</v>
          </cell>
          <cell r="W122">
            <v>39.200000000000003</v>
          </cell>
        </row>
        <row r="123">
          <cell r="A123" t="str">
            <v xml:space="preserve"> </v>
          </cell>
          <cell r="D123">
            <v>-3.0241080132517282</v>
          </cell>
          <cell r="E123">
            <v>-16.217069495436114</v>
          </cell>
          <cell r="F123">
            <v>-64.928742424470826</v>
          </cell>
          <cell r="G123">
            <v>-19.703711235286111</v>
          </cell>
          <cell r="H123">
            <v>-25.091101048666669</v>
          </cell>
          <cell r="I123">
            <v>-42.788029923888281</v>
          </cell>
          <cell r="J123">
            <v>67.132837883914434</v>
          </cell>
          <cell r="K123">
            <v>-9.7778791989500018</v>
          </cell>
          <cell r="L123">
            <v>-52.521387251566665</v>
          </cell>
          <cell r="M123">
            <v>-22.265462504716666</v>
          </cell>
          <cell r="N123">
            <v>-9.794714621333334</v>
          </cell>
          <cell r="O123">
            <v>673.42100000000005</v>
          </cell>
          <cell r="V123">
            <v>12.350360621607548</v>
          </cell>
          <cell r="W123">
            <v>38.700000000000003</v>
          </cell>
        </row>
        <row r="124">
          <cell r="A124" t="str">
            <v xml:space="preserve"> </v>
          </cell>
          <cell r="D124">
            <v>-3.1966234538944387</v>
          </cell>
          <cell r="E124">
            <v>-16.038856771780559</v>
          </cell>
          <cell r="F124">
            <v>-65.481358868387503</v>
          </cell>
          <cell r="G124">
            <v>-20.420764893019442</v>
          </cell>
          <cell r="H124">
            <v>-24.80704280422222</v>
          </cell>
          <cell r="I124">
            <v>-45.008863257221627</v>
          </cell>
          <cell r="J124">
            <v>67.916171217247779</v>
          </cell>
          <cell r="K124">
            <v>-10.041024279983334</v>
          </cell>
          <cell r="L124">
            <v>-53.790822180100001</v>
          </cell>
          <cell r="M124">
            <v>-23.527050631383332</v>
          </cell>
          <cell r="N124">
            <v>-10.647717688</v>
          </cell>
          <cell r="O124">
            <v>683.55700000000002</v>
          </cell>
          <cell r="V124">
            <v>-7.0517759936367552</v>
          </cell>
          <cell r="W124">
            <v>39</v>
          </cell>
        </row>
        <row r="125">
          <cell r="A125" t="str">
            <v xml:space="preserve"> </v>
          </cell>
          <cell r="D125">
            <v>-3.5312851835167511</v>
          </cell>
          <cell r="E125">
            <v>-16.348279427858333</v>
          </cell>
          <cell r="F125">
            <v>-66.820873757854159</v>
          </cell>
          <cell r="G125">
            <v>-20.872443864086108</v>
          </cell>
          <cell r="H125">
            <v>-26.391801798111114</v>
          </cell>
          <cell r="I125">
            <v>-48.842196590554956</v>
          </cell>
          <cell r="J125">
            <v>70.882837883914434</v>
          </cell>
          <cell r="K125">
            <v>-11.358506826116667</v>
          </cell>
          <cell r="L125">
            <v>-55.181773230299996</v>
          </cell>
          <cell r="M125">
            <v>-26.537506027383333</v>
          </cell>
          <cell r="N125">
            <v>-10.920460294000002</v>
          </cell>
          <cell r="O125">
            <v>695</v>
          </cell>
          <cell r="V125">
            <v>8.9624812981931257</v>
          </cell>
          <cell r="W125">
            <v>40.5</v>
          </cell>
        </row>
        <row r="126">
          <cell r="A126" t="str">
            <v xml:space="preserve"> </v>
          </cell>
          <cell r="D126">
            <v>-3.8313248649336815</v>
          </cell>
          <cell r="E126">
            <v>-18.298972238425005</v>
          </cell>
          <cell r="F126">
            <v>-68.084757614154171</v>
          </cell>
          <cell r="G126">
            <v>-20.065025779819443</v>
          </cell>
          <cell r="H126">
            <v>-28.10825018411111</v>
          </cell>
          <cell r="I126">
            <v>-52.529696590554956</v>
          </cell>
          <cell r="J126">
            <v>72.816171217247771</v>
          </cell>
          <cell r="K126">
            <v>-13.001631928416666</v>
          </cell>
          <cell r="L126">
            <v>-56.652600849399995</v>
          </cell>
          <cell r="M126">
            <v>-27.169012394416669</v>
          </cell>
          <cell r="N126">
            <v>-12.282690197000001</v>
          </cell>
          <cell r="O126">
            <v>697.78899999999999</v>
          </cell>
          <cell r="V126">
            <v>1.6897103769465849</v>
          </cell>
          <cell r="W126">
            <v>41.5</v>
          </cell>
        </row>
        <row r="127">
          <cell r="A127" t="str">
            <v xml:space="preserve"> </v>
          </cell>
          <cell r="D127">
            <v>-3.9040058028562212</v>
          </cell>
          <cell r="E127">
            <v>-17.978423546891673</v>
          </cell>
          <cell r="F127">
            <v>-67.252075337720839</v>
          </cell>
          <cell r="G127">
            <v>-19.392748723463892</v>
          </cell>
          <cell r="H127">
            <v>-27.634323107</v>
          </cell>
          <cell r="I127">
            <v>-53.329696590554953</v>
          </cell>
          <cell r="J127">
            <v>74.049504550581119</v>
          </cell>
          <cell r="K127">
            <v>-14.242924531616666</v>
          </cell>
          <cell r="L127">
            <v>-54.664699133500001</v>
          </cell>
          <cell r="M127">
            <v>-26.723079931750004</v>
          </cell>
          <cell r="N127">
            <v>-12.443579779666665</v>
          </cell>
          <cell r="O127">
            <v>710.65200000000004</v>
          </cell>
          <cell r="V127">
            <v>-15.566772605471435</v>
          </cell>
          <cell r="W127">
            <v>41.5</v>
          </cell>
        </row>
        <row r="128">
          <cell r="A128">
            <v>41275</v>
          </cell>
          <cell r="D128">
            <v>-3.8242719528293252</v>
          </cell>
          <cell r="E128">
            <v>-17.760342523058338</v>
          </cell>
          <cell r="F128">
            <v>-65.796376934404165</v>
          </cell>
          <cell r="G128">
            <v>-19.050716467775004</v>
          </cell>
          <cell r="H128">
            <v>-25.451162419333329</v>
          </cell>
          <cell r="I128">
            <v>-52.225529923888296</v>
          </cell>
          <cell r="J128">
            <v>72.782837883914453</v>
          </cell>
          <cell r="K128">
            <v>-13.094831952883334</v>
          </cell>
          <cell r="L128">
            <v>-53.43493062673334</v>
          </cell>
          <cell r="M128">
            <v>-25.76331447275</v>
          </cell>
          <cell r="N128">
            <v>-14.048096716333331</v>
          </cell>
          <cell r="O128">
            <v>740.06200000000001</v>
          </cell>
          <cell r="V128">
            <v>-1.7508470777465757</v>
          </cell>
          <cell r="W128">
            <v>43.326999999999998</v>
          </cell>
        </row>
        <row r="129">
          <cell r="A129" t="str">
            <v xml:space="preserve"> </v>
          </cell>
          <cell r="D129">
            <v>-3.7334883749543066</v>
          </cell>
          <cell r="E129">
            <v>-16.835724773958333</v>
          </cell>
          <cell r="F129">
            <v>-63.957753992687508</v>
          </cell>
          <cell r="G129">
            <v>-18.575851222141669</v>
          </cell>
          <cell r="H129">
            <v>-24.087755449777774</v>
          </cell>
          <cell r="I129">
            <v>-49.89219659055496</v>
          </cell>
          <cell r="J129">
            <v>71.882837883914462</v>
          </cell>
          <cell r="K129">
            <v>-11.629271125716668</v>
          </cell>
          <cell r="L129">
            <v>-51.601683228266666</v>
          </cell>
          <cell r="M129">
            <v>-24.742404065716666</v>
          </cell>
          <cell r="N129">
            <v>-13.695212832666664</v>
          </cell>
          <cell r="O129">
            <v>739.61099999999999</v>
          </cell>
          <cell r="V129">
            <v>-5.1736733745101908</v>
          </cell>
          <cell r="W129">
            <v>43.732999999999997</v>
          </cell>
        </row>
        <row r="130">
          <cell r="A130" t="str">
            <v xml:space="preserve"> </v>
          </cell>
          <cell r="D130">
            <v>-3.4001603180079747</v>
          </cell>
          <cell r="E130">
            <v>-16.612135972947222</v>
          </cell>
          <cell r="F130">
            <v>-62.343863546520829</v>
          </cell>
          <cell r="G130">
            <v>-17.352556939841666</v>
          </cell>
          <cell r="H130">
            <v>-22.91932868933333</v>
          </cell>
          <cell r="I130">
            <v>-48.904696590554956</v>
          </cell>
          <cell r="J130">
            <v>70.616171217247782</v>
          </cell>
          <cell r="K130">
            <v>-9.8957889334833347</v>
          </cell>
          <cell r="L130">
            <v>-50.282327640333335</v>
          </cell>
          <cell r="M130">
            <v>-23.268267051316666</v>
          </cell>
          <cell r="N130">
            <v>-13.275142119</v>
          </cell>
          <cell r="O130">
            <v>734.44799999999998</v>
          </cell>
          <cell r="V130">
            <v>-2.9574042091427333</v>
          </cell>
          <cell r="W130">
            <v>42.698</v>
          </cell>
        </row>
        <row r="131">
          <cell r="A131" t="str">
            <v xml:space="preserve"> </v>
          </cell>
          <cell r="D131">
            <v>-3.1079817295065277</v>
          </cell>
          <cell r="E131">
            <v>-16.051849874280556</v>
          </cell>
          <cell r="F131">
            <v>-59.987492479637496</v>
          </cell>
          <cell r="G131">
            <v>-15.91305598506389</v>
          </cell>
          <cell r="H131">
            <v>-22.259856681555558</v>
          </cell>
          <cell r="I131">
            <v>-47.742196590554954</v>
          </cell>
          <cell r="J131">
            <v>68.916171217247779</v>
          </cell>
          <cell r="K131">
            <v>-8.9250482978499992</v>
          </cell>
          <cell r="L131">
            <v>-47.040989840733324</v>
          </cell>
          <cell r="M131">
            <v>-21.416302700916663</v>
          </cell>
          <cell r="N131">
            <v>-12.471894229</v>
          </cell>
          <cell r="O131">
            <v>728.51199999999994</v>
          </cell>
          <cell r="V131">
            <v>9.5015105740181127</v>
          </cell>
          <cell r="W131">
            <v>41.280999999999999</v>
          </cell>
        </row>
        <row r="132">
          <cell r="A132" t="str">
            <v xml:space="preserve"> </v>
          </cell>
          <cell r="D132">
            <v>-2.7903017671128247</v>
          </cell>
          <cell r="E132">
            <v>-15.206991655858337</v>
          </cell>
          <cell r="F132">
            <v>-58.714727341820833</v>
          </cell>
          <cell r="G132">
            <v>-15.015685079130554</v>
          </cell>
          <cell r="H132">
            <v>-21.572288729111111</v>
          </cell>
          <cell r="I132">
            <v>-48.558863257221617</v>
          </cell>
          <cell r="J132">
            <v>68.482837883914442</v>
          </cell>
          <cell r="K132">
            <v>-8.3711939675833325</v>
          </cell>
          <cell r="L132">
            <v>-44.162399031666666</v>
          </cell>
          <cell r="M132">
            <v>-19.458413919516666</v>
          </cell>
          <cell r="N132">
            <v>-12.841439777</v>
          </cell>
          <cell r="O132">
            <v>703.20500000000004</v>
          </cell>
          <cell r="V132">
            <v>-3.9922582915457028</v>
          </cell>
          <cell r="W132">
            <v>38.317</v>
          </cell>
        </row>
        <row r="133">
          <cell r="A133" t="str">
            <v xml:space="preserve"> </v>
          </cell>
          <cell r="D133">
            <v>-2.5597105008790111</v>
          </cell>
          <cell r="E133">
            <v>-14.892191860247223</v>
          </cell>
          <cell r="F133">
            <v>-56.959686244804175</v>
          </cell>
          <cell r="G133">
            <v>-14.149632878586111</v>
          </cell>
          <cell r="H133">
            <v>-20.745423399777778</v>
          </cell>
          <cell r="I133">
            <v>-47.43802992388828</v>
          </cell>
          <cell r="J133">
            <v>66.882837883914448</v>
          </cell>
          <cell r="K133">
            <v>-7.2211447403166673</v>
          </cell>
          <cell r="L133">
            <v>-42.063936866066669</v>
          </cell>
          <cell r="M133">
            <v>-18.439670269649998</v>
          </cell>
          <cell r="N133">
            <v>-11.908611581666667</v>
          </cell>
          <cell r="O133">
            <v>689.93299999999999</v>
          </cell>
          <cell r="V133">
            <v>-6.3705154455621749</v>
          </cell>
          <cell r="W133">
            <v>36.679000000000002</v>
          </cell>
        </row>
        <row r="134">
          <cell r="A134">
            <v>41456</v>
          </cell>
          <cell r="D134">
            <v>-2.2853695819144422</v>
          </cell>
          <cell r="E134">
            <v>-13.730674558358333</v>
          </cell>
          <cell r="F134">
            <v>-56.255727267304167</v>
          </cell>
          <cell r="G134">
            <v>-12.793356072908333</v>
          </cell>
          <cell r="H134">
            <v>-18.858498399666669</v>
          </cell>
          <cell r="I134">
            <v>-46.296363257221621</v>
          </cell>
          <cell r="J134">
            <v>63.916171217247786</v>
          </cell>
          <cell r="K134">
            <v>-6.4438882949166683</v>
          </cell>
          <cell r="L134">
            <v>-41.54862321833334</v>
          </cell>
          <cell r="M134">
            <v>-16.438867137783333</v>
          </cell>
          <cell r="N134">
            <v>-10.728095299000001</v>
          </cell>
          <cell r="O134">
            <v>688.09900000000005</v>
          </cell>
          <cell r="V134">
            <v>1.2579021024015979</v>
          </cell>
          <cell r="W134">
            <v>35.201999999999998</v>
          </cell>
        </row>
        <row r="135">
          <cell r="A135" t="str">
            <v xml:space="preserve"> </v>
          </cell>
          <cell r="D135">
            <v>-1.8583084510670786</v>
          </cell>
          <cell r="E135">
            <v>-11.923038910691666</v>
          </cell>
          <cell r="F135">
            <v>-53.0551513995375</v>
          </cell>
          <cell r="G135">
            <v>-11.417174715308334</v>
          </cell>
          <cell r="H135">
            <v>-16.685256096444444</v>
          </cell>
          <cell r="I135">
            <v>-42.575529923888283</v>
          </cell>
          <cell r="J135">
            <v>57.966171217247791</v>
          </cell>
          <cell r="K135">
            <v>-5.5943076910833343</v>
          </cell>
          <cell r="L135">
            <v>-38.834876338233336</v>
          </cell>
          <cell r="M135">
            <v>-15.429942868283334</v>
          </cell>
          <cell r="N135">
            <v>-8.1268004186666669</v>
          </cell>
          <cell r="O135">
            <v>695.06500000000005</v>
          </cell>
          <cell r="V135">
            <v>-3.9377895433487686</v>
          </cell>
          <cell r="W135">
            <v>33.832000000000001</v>
          </cell>
        </row>
        <row r="136">
          <cell r="A136" t="str">
            <v xml:space="preserve"> </v>
          </cell>
          <cell r="D136">
            <v>-1.5471399019310506</v>
          </cell>
          <cell r="E136">
            <v>-9.9293429250916674</v>
          </cell>
          <cell r="F136">
            <v>-50.684638788487497</v>
          </cell>
          <cell r="G136">
            <v>-9.3526092256972237</v>
          </cell>
          <cell r="H136">
            <v>-14.176011819666668</v>
          </cell>
          <cell r="I136">
            <v>-38.842196590554956</v>
          </cell>
          <cell r="J136">
            <v>50.816171217247785</v>
          </cell>
          <cell r="K136">
            <v>-5.5494996587500012</v>
          </cell>
          <cell r="L136">
            <v>-35.576913201033335</v>
          </cell>
          <cell r="M136">
            <v>-15.569701515049999</v>
          </cell>
          <cell r="N136">
            <v>-7.0453840733333335</v>
          </cell>
          <cell r="O136">
            <v>697.29600000000005</v>
          </cell>
          <cell r="V136">
            <v>7.2043643365245824</v>
          </cell>
          <cell r="W136">
            <v>33.735999999999997</v>
          </cell>
        </row>
        <row r="137">
          <cell r="A137" t="str">
            <v xml:space="preserve"> </v>
          </cell>
          <cell r="D137">
            <v>-1.2957026102647138</v>
          </cell>
          <cell r="E137">
            <v>-8.9193340020138905</v>
          </cell>
          <cell r="F137">
            <v>-47.727719587120838</v>
          </cell>
          <cell r="G137">
            <v>-7.5079658283527779</v>
          </cell>
          <cell r="H137">
            <v>-11.066756999555556</v>
          </cell>
          <cell r="I137">
            <v>-36.396363257221616</v>
          </cell>
          <cell r="J137">
            <v>46.282837883914453</v>
          </cell>
          <cell r="K137">
            <v>-5.5609217343500008</v>
          </cell>
          <cell r="L137">
            <v>-31.2831770451</v>
          </cell>
          <cell r="M137">
            <v>-16.311112317416669</v>
          </cell>
          <cell r="N137">
            <v>-5.775699364666667</v>
          </cell>
          <cell r="O137">
            <v>694.904</v>
          </cell>
          <cell r="V137">
            <v>4.6856433682765042</v>
          </cell>
          <cell r="W137">
            <v>34.390999999999998</v>
          </cell>
        </row>
        <row r="138">
          <cell r="A138" t="str">
            <v xml:space="preserve"> </v>
          </cell>
          <cell r="D138">
            <v>-1.1608828380321494</v>
          </cell>
          <cell r="E138">
            <v>-8.6827729805472238</v>
          </cell>
          <cell r="F138">
            <v>-46.70264429692083</v>
          </cell>
          <cell r="G138">
            <v>-5.3986324883194454</v>
          </cell>
          <cell r="H138">
            <v>-7.9785039008888887</v>
          </cell>
          <cell r="I138">
            <v>-35.38802992388829</v>
          </cell>
          <cell r="J138">
            <v>43.049504550581112</v>
          </cell>
          <cell r="K138">
            <v>-4.9854405900833347</v>
          </cell>
          <cell r="L138">
            <v>-29.58353661546667</v>
          </cell>
          <cell r="M138">
            <v>-15.633085954983335</v>
          </cell>
          <cell r="N138">
            <v>-5.2036772586666658</v>
          </cell>
          <cell r="O138">
            <v>692.01900000000001</v>
          </cell>
          <cell r="V138">
            <v>-2.083840219833677</v>
          </cell>
          <cell r="W138">
            <v>35.14</v>
          </cell>
        </row>
        <row r="139">
          <cell r="A139" t="str">
            <v xml:space="preserve"> </v>
          </cell>
          <cell r="D139">
            <v>-1.0008234011622514</v>
          </cell>
          <cell r="E139">
            <v>-7.8425748677583336</v>
          </cell>
          <cell r="F139">
            <v>-46.554121737104168</v>
          </cell>
          <cell r="G139">
            <v>-3.6899317088638885</v>
          </cell>
          <cell r="H139">
            <v>-4.632569915444444</v>
          </cell>
          <cell r="I139">
            <v>-34.00052992388828</v>
          </cell>
          <cell r="J139">
            <v>39.766171217247781</v>
          </cell>
          <cell r="K139">
            <v>-5.298428302116668</v>
          </cell>
          <cell r="L139">
            <v>-28.995072586566664</v>
          </cell>
          <cell r="M139">
            <v>-13.829632789716667</v>
          </cell>
          <cell r="N139">
            <v>-4.0609429323333321</v>
          </cell>
          <cell r="O139">
            <v>690.53499999999997</v>
          </cell>
          <cell r="V139">
            <v>6.6554727286146642</v>
          </cell>
          <cell r="W139">
            <v>34.968000000000004</v>
          </cell>
        </row>
        <row r="140">
          <cell r="A140">
            <v>41640</v>
          </cell>
          <cell r="D140">
            <v>-0.73553360217656005</v>
          </cell>
          <cell r="E140">
            <v>-6.5596573884249993</v>
          </cell>
          <cell r="F140">
            <v>-45.40375141525417</v>
          </cell>
          <cell r="G140">
            <v>-3.0143210575194441</v>
          </cell>
          <cell r="H140">
            <v>-1.7181559889999993</v>
          </cell>
          <cell r="I140">
            <v>-30.250529923888283</v>
          </cell>
          <cell r="J140">
            <v>32.582837883914458</v>
          </cell>
          <cell r="K140">
            <v>-2.8587757495500008</v>
          </cell>
          <cell r="L140">
            <v>-27.625589233300001</v>
          </cell>
          <cell r="M140">
            <v>-11.052802748083332</v>
          </cell>
          <cell r="N140">
            <v>-1.6704312789999998</v>
          </cell>
          <cell r="O140">
            <v>705.327</v>
          </cell>
          <cell r="V140">
            <v>-0.40659679821795081</v>
          </cell>
          <cell r="W140">
            <v>36.104999999999997</v>
          </cell>
        </row>
        <row r="141">
          <cell r="A141" t="str">
            <v xml:space="preserve"> </v>
          </cell>
          <cell r="D141">
            <v>-0.48990248241467771</v>
          </cell>
          <cell r="E141">
            <v>-6.3131588949472226</v>
          </cell>
          <cell r="F141">
            <v>-44.537570609770832</v>
          </cell>
          <cell r="G141">
            <v>-2.0187073476861115</v>
          </cell>
          <cell r="H141">
            <v>0.11141239411111159</v>
          </cell>
          <cell r="I141">
            <v>-26.442196590554957</v>
          </cell>
          <cell r="J141">
            <v>25.182837883914456</v>
          </cell>
          <cell r="K141">
            <v>-1.3725360293833342</v>
          </cell>
          <cell r="L141">
            <v>-27.220707287099998</v>
          </cell>
          <cell r="M141">
            <v>-9.6400164076500001</v>
          </cell>
          <cell r="N141">
            <v>-2.0445887000000013E-2</v>
          </cell>
          <cell r="O141">
            <v>700.95399999999995</v>
          </cell>
          <cell r="V141">
            <v>2.943339403277756</v>
          </cell>
          <cell r="W141">
            <v>36.338000000000001</v>
          </cell>
        </row>
        <row r="142">
          <cell r="A142" t="str">
            <v xml:space="preserve"> </v>
          </cell>
          <cell r="D142">
            <v>-0.22529976030736842</v>
          </cell>
          <cell r="E142">
            <v>-6.0991771369361123</v>
          </cell>
          <cell r="F142">
            <v>-43.507502000737496</v>
          </cell>
          <cell r="G142">
            <v>-1.5052842783194447</v>
          </cell>
          <cell r="H142">
            <v>1.8149868900000008</v>
          </cell>
          <cell r="I142">
            <v>-24.608863257221618</v>
          </cell>
          <cell r="J142">
            <v>22.449504550581121</v>
          </cell>
          <cell r="K142">
            <v>1.2766228412833327</v>
          </cell>
          <cell r="L142">
            <v>-25.944616366533335</v>
          </cell>
          <cell r="M142">
            <v>-7.7715650728499996</v>
          </cell>
          <cell r="N142">
            <v>0.72488695166666683</v>
          </cell>
          <cell r="O142">
            <v>689.82500000000005</v>
          </cell>
          <cell r="V142">
            <v>-11.692443380476892</v>
          </cell>
          <cell r="W142">
            <v>35.771999999999998</v>
          </cell>
        </row>
        <row r="143">
          <cell r="A143" t="str">
            <v xml:space="preserve"> </v>
          </cell>
          <cell r="D143">
            <v>-6.2683549682467435E-2</v>
          </cell>
          <cell r="E143">
            <v>-5.843175546447223</v>
          </cell>
          <cell r="F143">
            <v>-44.047154990637495</v>
          </cell>
          <cell r="G143">
            <v>-0.83284626111944504</v>
          </cell>
          <cell r="H143">
            <v>1.456973782555556</v>
          </cell>
          <cell r="I143">
            <v>-24.13386325722162</v>
          </cell>
          <cell r="J143">
            <v>22.549504550581123</v>
          </cell>
          <cell r="K143">
            <v>1.1990535997499996</v>
          </cell>
          <cell r="L143">
            <v>-27.013878370266667</v>
          </cell>
          <cell r="M143">
            <v>-6.6764433499833329</v>
          </cell>
          <cell r="N143">
            <v>0.40929698633333361</v>
          </cell>
          <cell r="O143">
            <v>668.02300000000002</v>
          </cell>
          <cell r="V143">
            <v>-9.2788660504897198</v>
          </cell>
          <cell r="W143">
            <v>33.590000000000003</v>
          </cell>
        </row>
        <row r="144">
          <cell r="A144" t="str">
            <v xml:space="preserve"> </v>
          </cell>
          <cell r="D144">
            <v>0.16069518009183825</v>
          </cell>
          <cell r="E144">
            <v>-5.5793947362138896</v>
          </cell>
          <cell r="F144">
            <v>-43.496569267754161</v>
          </cell>
          <cell r="G144">
            <v>-0.78209494644166744</v>
          </cell>
          <cell r="H144">
            <v>2.8937907400000005</v>
          </cell>
          <cell r="I144">
            <v>-22.950529923888286</v>
          </cell>
          <cell r="J144">
            <v>21.699504550581121</v>
          </cell>
          <cell r="K144">
            <v>0.97774644671666622</v>
          </cell>
          <cell r="L144">
            <v>-25.451903552633336</v>
          </cell>
          <cell r="M144">
            <v>-5.4658717801833339</v>
          </cell>
          <cell r="N144">
            <v>1.1199342640000003</v>
          </cell>
          <cell r="O144">
            <v>636.41</v>
          </cell>
          <cell r="V144">
            <v>-8.9121430927683871</v>
          </cell>
          <cell r="W144">
            <v>31.253</v>
          </cell>
        </row>
        <row r="145">
          <cell r="A145" t="str">
            <v xml:space="preserve"> </v>
          </cell>
          <cell r="D145">
            <v>0.38292025636126553</v>
          </cell>
          <cell r="E145">
            <v>-6.3155237140250016</v>
          </cell>
          <cell r="F145">
            <v>-41.449049215987493</v>
          </cell>
          <cell r="G145">
            <v>-0.93919362559722275</v>
          </cell>
          <cell r="H145">
            <v>3.7844195613333338</v>
          </cell>
          <cell r="I145">
            <v>-21.179696590554958</v>
          </cell>
          <cell r="J145">
            <v>16.749504550581118</v>
          </cell>
          <cell r="K145">
            <v>0.94388123318333284</v>
          </cell>
          <cell r="L145">
            <v>-23.262104567600002</v>
          </cell>
          <cell r="M145">
            <v>-3.927421434916667</v>
          </cell>
          <cell r="N145">
            <v>1.2534316286666669</v>
          </cell>
          <cell r="O145">
            <v>614.98199999999997</v>
          </cell>
          <cell r="V145">
            <v>-3.8469583737425705</v>
          </cell>
          <cell r="W145">
            <v>29.228999999999999</v>
          </cell>
        </row>
        <row r="146">
          <cell r="A146">
            <v>41821</v>
          </cell>
          <cell r="D146">
            <v>0.56035659052688058</v>
          </cell>
          <cell r="E146">
            <v>-6.1828395720583345</v>
          </cell>
          <cell r="F146">
            <v>-39.432090279020827</v>
          </cell>
          <cell r="G146">
            <v>-1.120216323630556</v>
          </cell>
          <cell r="H146">
            <v>6.2079569962222223</v>
          </cell>
          <cell r="I146">
            <v>-18.888029923888286</v>
          </cell>
          <cell r="J146">
            <v>12.99950455058112</v>
          </cell>
          <cell r="K146">
            <v>0.4754688681499995</v>
          </cell>
          <cell r="L146">
            <v>-20.798557493333334</v>
          </cell>
          <cell r="M146">
            <v>-3.0160626397500003</v>
          </cell>
          <cell r="N146">
            <v>0.36757257866666676</v>
          </cell>
          <cell r="O146">
            <v>611.69600000000003</v>
          </cell>
          <cell r="V146">
            <v>-8.5894930817010504</v>
          </cell>
          <cell r="W146">
            <v>29.228999999999999</v>
          </cell>
        </row>
        <row r="147">
          <cell r="A147" t="str">
            <v xml:space="preserve"> </v>
          </cell>
          <cell r="D147">
            <v>0.61845550319672049</v>
          </cell>
          <cell r="E147">
            <v>-5.2119164372361118</v>
          </cell>
          <cell r="F147">
            <v>-39.161794888954169</v>
          </cell>
          <cell r="G147">
            <v>-1.4451841233750002</v>
          </cell>
          <cell r="H147">
            <v>6.499987009999999</v>
          </cell>
          <cell r="I147">
            <v>-19.063029923888287</v>
          </cell>
          <cell r="J147">
            <v>12.432837883914452</v>
          </cell>
          <cell r="K147">
            <v>-0.4637824230500005</v>
          </cell>
          <cell r="L147">
            <v>-20.845624683633336</v>
          </cell>
          <cell r="M147">
            <v>-3.2217370975833339</v>
          </cell>
          <cell r="N147">
            <v>-0.25504413399999998</v>
          </cell>
          <cell r="O147">
            <v>624.23</v>
          </cell>
          <cell r="V147">
            <v>-6.3141577678263889</v>
          </cell>
          <cell r="W147">
            <v>27.5</v>
          </cell>
        </row>
        <row r="148">
          <cell r="A148" t="str">
            <v xml:space="preserve"> </v>
          </cell>
          <cell r="D148">
            <v>0.55728031939505152</v>
          </cell>
          <cell r="E148">
            <v>-3.9305411821694456</v>
          </cell>
          <cell r="F148">
            <v>-39.918615819020836</v>
          </cell>
          <cell r="G148">
            <v>-1.5247346768638892</v>
          </cell>
          <cell r="H148">
            <v>5.9823256956666668</v>
          </cell>
          <cell r="I148">
            <v>-18.158863257221622</v>
          </cell>
          <cell r="J148">
            <v>13.349504550581118</v>
          </cell>
          <cell r="K148">
            <v>-1.1584765289833339</v>
          </cell>
          <cell r="L148">
            <v>-22.176546143666666</v>
          </cell>
          <cell r="M148">
            <v>-2.9645920170166669</v>
          </cell>
          <cell r="N148">
            <v>0.50512645200000039</v>
          </cell>
          <cell r="O148">
            <v>616.62199999999996</v>
          </cell>
          <cell r="V148">
            <v>-4.3354619836360015</v>
          </cell>
          <cell r="W148">
            <v>27.024000000000001</v>
          </cell>
        </row>
        <row r="149">
          <cell r="A149" t="str">
            <v xml:space="preserve"> </v>
          </cell>
          <cell r="D149">
            <v>0.58300646319863203</v>
          </cell>
          <cell r="E149">
            <v>-3.7085722675694455</v>
          </cell>
          <cell r="F149">
            <v>-38.904063840470833</v>
          </cell>
          <cell r="G149">
            <v>-0.98968033615277806</v>
          </cell>
          <cell r="H149">
            <v>5.9321847761111108</v>
          </cell>
          <cell r="I149">
            <v>-17.554696590554954</v>
          </cell>
          <cell r="J149">
            <v>14.13283788391445</v>
          </cell>
          <cell r="K149">
            <v>-1.0020516381166671</v>
          </cell>
          <cell r="L149">
            <v>-22.130441643933334</v>
          </cell>
          <cell r="M149">
            <v>-2.9057144275166671</v>
          </cell>
          <cell r="N149">
            <v>1.1748939750000009</v>
          </cell>
          <cell r="O149">
            <v>605.51599999999996</v>
          </cell>
          <cell r="V149">
            <v>-7.4611242133407307</v>
          </cell>
          <cell r="W149">
            <v>27.509</v>
          </cell>
        </row>
        <row r="150">
          <cell r="A150" t="str">
            <v xml:space="preserve"> </v>
          </cell>
          <cell r="D150">
            <v>0.40787931550583589</v>
          </cell>
          <cell r="E150">
            <v>-3.830632170091667</v>
          </cell>
          <cell r="F150">
            <v>-38.979264225804165</v>
          </cell>
          <cell r="G150">
            <v>-0.945411378341667</v>
          </cell>
          <cell r="H150">
            <v>5.5723011427777784</v>
          </cell>
          <cell r="I150">
            <v>-16.444171775100742</v>
          </cell>
          <cell r="J150">
            <v>12.749504550581117</v>
          </cell>
          <cell r="K150">
            <v>-1.2355676686500006</v>
          </cell>
          <cell r="L150">
            <v>-22.657123403166668</v>
          </cell>
          <cell r="M150">
            <v>-1.7386548828500004</v>
          </cell>
          <cell r="N150">
            <v>3.2347333823333337</v>
          </cell>
          <cell r="O150">
            <v>598.08299999999997</v>
          </cell>
          <cell r="V150">
            <v>-8.2248045019367222</v>
          </cell>
          <cell r="W150">
            <v>28.446999999999999</v>
          </cell>
        </row>
        <row r="151">
          <cell r="A151" t="str">
            <v xml:space="preserve"> </v>
          </cell>
          <cell r="D151">
            <v>0.20438873184237938</v>
          </cell>
          <cell r="E151">
            <v>-3.7337941184583343</v>
          </cell>
          <cell r="F151">
            <v>-39.282981102754171</v>
          </cell>
          <cell r="G151">
            <v>-1.4695025368527783</v>
          </cell>
          <cell r="H151">
            <v>6.1463722233333336</v>
          </cell>
          <cell r="I151">
            <v>-16.702674336308785</v>
          </cell>
          <cell r="J151">
            <v>13.599504550581122</v>
          </cell>
          <cell r="K151">
            <v>-1.7964413737166671</v>
          </cell>
          <cell r="L151">
            <v>-23.519022980500001</v>
          </cell>
          <cell r="M151">
            <v>-2.2495318381833336</v>
          </cell>
          <cell r="N151">
            <v>2.2632397080000008</v>
          </cell>
          <cell r="O151">
            <v>598.58100000000002</v>
          </cell>
          <cell r="V151">
            <v>-1.9981661851460886</v>
          </cell>
          <cell r="W151">
            <v>27.815000000000001</v>
          </cell>
        </row>
        <row r="152">
          <cell r="A152">
            <v>42005</v>
          </cell>
          <cell r="D152">
            <v>0.29158110715186458</v>
          </cell>
          <cell r="E152">
            <v>-3.8917212899583338</v>
          </cell>
          <cell r="F152">
            <v>-38.782489126437497</v>
          </cell>
          <cell r="G152">
            <v>-1.1081559707861111</v>
          </cell>
          <cell r="H152">
            <v>6.1861387494444449</v>
          </cell>
          <cell r="I152">
            <v>-15.365329044008327</v>
          </cell>
          <cell r="J152">
            <v>14.145300910561621</v>
          </cell>
          <cell r="K152">
            <v>-1.8263617947166673</v>
          </cell>
          <cell r="L152">
            <v>-22.458586699333335</v>
          </cell>
          <cell r="M152">
            <v>-1.9936605759500001</v>
          </cell>
          <cell r="N152">
            <v>3.5217317283333336</v>
          </cell>
          <cell r="O152">
            <v>615.654</v>
          </cell>
          <cell r="V152">
            <v>-7.1909779298822478</v>
          </cell>
          <cell r="W152">
            <v>29.155999999999999</v>
          </cell>
        </row>
        <row r="153">
          <cell r="A153" t="str">
            <v xml:space="preserve"> </v>
          </cell>
          <cell r="D153">
            <v>0.33041909324688506</v>
          </cell>
          <cell r="E153">
            <v>-3.7585419602138899</v>
          </cell>
          <cell r="F153">
            <v>-37.694448843554163</v>
          </cell>
          <cell r="G153">
            <v>-1.1291745532527779</v>
          </cell>
          <cell r="H153">
            <v>6.059663885</v>
          </cell>
          <cell r="I153">
            <v>-13.723102310325613</v>
          </cell>
          <cell r="J153">
            <v>14.842995452765388</v>
          </cell>
          <cell r="K153">
            <v>-0.33117197981666707</v>
          </cell>
          <cell r="L153">
            <v>-21.180270049299999</v>
          </cell>
          <cell r="M153">
            <v>-1.9300925395833335</v>
          </cell>
          <cell r="N153">
            <v>1.5257470006666669</v>
          </cell>
          <cell r="O153">
            <v>604.31399999999996</v>
          </cell>
          <cell r="V153">
            <v>-5.3033524399163205</v>
          </cell>
          <cell r="W153">
            <v>29.009</v>
          </cell>
        </row>
        <row r="154">
          <cell r="A154" t="str">
            <v xml:space="preserve"> </v>
          </cell>
          <cell r="D154">
            <v>0.66740243576076641</v>
          </cell>
          <cell r="E154">
            <v>-3.2384154621694456</v>
          </cell>
          <cell r="F154">
            <v>-35.221073678337497</v>
          </cell>
          <cell r="G154">
            <v>2.2966696880555509E-2</v>
          </cell>
          <cell r="H154">
            <v>5.5780328113333342</v>
          </cell>
          <cell r="I154">
            <v>-11.52254021876462</v>
          </cell>
          <cell r="J154">
            <v>11.910259775991099</v>
          </cell>
          <cell r="K154">
            <v>0.34711565711666631</v>
          </cell>
          <cell r="L154">
            <v>-19.651123853799998</v>
          </cell>
          <cell r="M154">
            <v>-1.2804295022166667</v>
          </cell>
          <cell r="N154">
            <v>2.3008267930000001</v>
          </cell>
          <cell r="O154">
            <v>590.60500000000002</v>
          </cell>
          <cell r="V154">
            <v>8.0970215801676524</v>
          </cell>
          <cell r="W154">
            <v>28.292999999999999</v>
          </cell>
        </row>
        <row r="155">
          <cell r="A155" t="str">
            <v xml:space="preserve"> </v>
          </cell>
          <cell r="D155">
            <v>0.82317845898297604</v>
          </cell>
          <cell r="E155">
            <v>-1.7440353910250004</v>
          </cell>
          <cell r="F155">
            <v>-35.348094279454166</v>
          </cell>
          <cell r="G155">
            <v>-0.14776275405277797</v>
          </cell>
          <cell r="H155">
            <v>7.2477976913333348</v>
          </cell>
          <cell r="I155">
            <v>-11.870241180687435</v>
          </cell>
          <cell r="J155">
            <v>11.192677903960364</v>
          </cell>
          <cell r="K155">
            <v>1.4463865680166663</v>
          </cell>
          <cell r="L155">
            <v>-20.967006477666668</v>
          </cell>
          <cell r="M155">
            <v>-0.42512152958333332</v>
          </cell>
          <cell r="N155">
            <v>1.5012461190000004</v>
          </cell>
          <cell r="O155">
            <v>573.38199999999995</v>
          </cell>
          <cell r="V155">
            <v>2.1934576419380125</v>
          </cell>
          <cell r="W155">
            <v>26.797999999999998</v>
          </cell>
        </row>
        <row r="156">
          <cell r="A156" t="str">
            <v xml:space="preserve"> </v>
          </cell>
          <cell r="D156">
            <v>1.1850621106160895</v>
          </cell>
          <cell r="E156">
            <v>-0.50311511921666685</v>
          </cell>
          <cell r="F156">
            <v>-35.258752754291663</v>
          </cell>
          <cell r="G156">
            <v>0.96874293129814804</v>
          </cell>
          <cell r="H156">
            <v>9.0790614730000012</v>
          </cell>
          <cell r="I156">
            <v>-12.104550543081052</v>
          </cell>
          <cell r="J156">
            <v>10.229371452993853</v>
          </cell>
          <cell r="K156">
            <v>2.6061578151888884</v>
          </cell>
          <cell r="L156">
            <v>-21.078375450666666</v>
          </cell>
          <cell r="M156">
            <v>0.88912686087777759</v>
          </cell>
          <cell r="N156">
            <v>3.2417197585555564</v>
          </cell>
          <cell r="O156">
            <v>554.07000000000005</v>
          </cell>
          <cell r="V156">
            <v>-3.1205359837434443</v>
          </cell>
          <cell r="W156">
            <v>25.155999999999999</v>
          </cell>
        </row>
        <row r="157">
          <cell r="A157" t="str">
            <v xml:space="preserve"> </v>
          </cell>
          <cell r="D157">
            <v>1.3033976093302053</v>
          </cell>
          <cell r="E157">
            <v>-0.28636529198611088</v>
          </cell>
          <cell r="F157">
            <v>-36.570269522312508</v>
          </cell>
          <cell r="G157">
            <v>1.1554698267157406</v>
          </cell>
          <cell r="H157">
            <v>11.014872508555555</v>
          </cell>
          <cell r="I157">
            <v>-12.434193600612616</v>
          </cell>
          <cell r="J157">
            <v>9.7178785818101758</v>
          </cell>
          <cell r="K157">
            <v>4.0437912822611111</v>
          </cell>
          <cell r="L157">
            <v>-22.420429978399998</v>
          </cell>
          <cell r="M157">
            <v>2.1524881626055556</v>
          </cell>
          <cell r="N157">
            <v>3.104667880444445</v>
          </cell>
          <cell r="O157">
            <v>536.65599999999995</v>
          </cell>
          <cell r="V157">
            <v>6.1031563958547475</v>
          </cell>
          <cell r="W157">
            <v>23.18</v>
          </cell>
        </row>
        <row r="158">
          <cell r="A158">
            <v>42186</v>
          </cell>
          <cell r="D158">
            <v>1.3806920213527374</v>
          </cell>
          <cell r="E158">
            <v>5.6088021988889215E-2</v>
          </cell>
          <cell r="F158">
            <v>-36.354964127450003</v>
          </cell>
          <cell r="G158">
            <v>1.4918792007333332</v>
          </cell>
          <cell r="H158">
            <v>10.618833348666668</v>
          </cell>
          <cell r="I158">
            <v>-12.617699143045208</v>
          </cell>
          <cell r="J158">
            <v>8.4388596806512322</v>
          </cell>
          <cell r="K158">
            <v>4.0433073972333338</v>
          </cell>
          <cell r="L158">
            <v>-22.066171902333334</v>
          </cell>
          <cell r="M158">
            <v>2.7228620930666665</v>
          </cell>
          <cell r="N158">
            <v>4.2282866380000002</v>
          </cell>
          <cell r="O158">
            <v>532.69799999999998</v>
          </cell>
          <cell r="V158">
            <v>-1.4684925793333581</v>
          </cell>
          <cell r="W158">
            <v>21.992999999999999</v>
          </cell>
        </row>
        <row r="159">
          <cell r="A159" t="str">
            <v xml:space="preserve"> </v>
          </cell>
          <cell r="D159">
            <v>1.4107731485069659</v>
          </cell>
          <cell r="E159">
            <v>-0.16961179551111094</v>
          </cell>
          <cell r="F159">
            <v>-34.372666383733332</v>
          </cell>
          <cell r="G159">
            <v>1.5466368407666671</v>
          </cell>
          <cell r="H159">
            <v>10.414040052888888</v>
          </cell>
          <cell r="I159">
            <v>-11.697073846167713</v>
          </cell>
          <cell r="J159">
            <v>7.3588429618867055</v>
          </cell>
          <cell r="K159">
            <v>3.7477148434666661</v>
          </cell>
          <cell r="L159">
            <v>-21.593437396466669</v>
          </cell>
          <cell r="M159">
            <v>2.7447702499666669</v>
          </cell>
          <cell r="N159">
            <v>2.8866154136666662</v>
          </cell>
          <cell r="O159">
            <v>536.58100000000002</v>
          </cell>
          <cell r="V159">
            <v>-2.6455123726881635</v>
          </cell>
          <cell r="W159">
            <v>21.29</v>
          </cell>
        </row>
        <row r="160">
          <cell r="A160" t="str">
            <v xml:space="preserve"> </v>
          </cell>
          <cell r="D160">
            <v>1.418113171900752</v>
          </cell>
          <cell r="E160">
            <v>-2.6986268177777717E-2</v>
          </cell>
          <cell r="F160">
            <v>-33.191836193216666</v>
          </cell>
          <cell r="G160">
            <v>1.7090762191</v>
          </cell>
          <cell r="H160">
            <v>9.7864094314444454</v>
          </cell>
          <cell r="I160">
            <v>-11.225922083721306</v>
          </cell>
          <cell r="J160">
            <v>7.1993288989302995</v>
          </cell>
          <cell r="K160">
            <v>3.7286502122333331</v>
          </cell>
          <cell r="L160">
            <v>-20.191701834633331</v>
          </cell>
          <cell r="M160">
            <v>1.3688943829</v>
          </cell>
          <cell r="N160">
            <v>3.1655283463333332</v>
          </cell>
          <cell r="O160">
            <v>538.71299999999997</v>
          </cell>
          <cell r="V160">
            <v>-2.9830508474576245</v>
          </cell>
          <cell r="W160">
            <v>21.986999999999998</v>
          </cell>
        </row>
        <row r="161">
          <cell r="A161" t="str">
            <v xml:space="preserve"> </v>
          </cell>
          <cell r="D161">
            <v>1.1786338429016041</v>
          </cell>
          <cell r="E161">
            <v>-0.88035113901111117</v>
          </cell>
          <cell r="F161">
            <v>-34.067735186233335</v>
          </cell>
          <cell r="G161">
            <v>1.4218148010333334</v>
          </cell>
          <cell r="H161">
            <v>8.8394190544444449</v>
          </cell>
          <cell r="I161">
            <v>-11.240809631340829</v>
          </cell>
          <cell r="J161">
            <v>7.8111485872169935</v>
          </cell>
          <cell r="K161">
            <v>3.4428561969666673</v>
          </cell>
          <cell r="L161">
            <v>-21.950812348300001</v>
          </cell>
          <cell r="M161">
            <v>0.81094439386666661</v>
          </cell>
          <cell r="N161">
            <v>2.522651835</v>
          </cell>
          <cell r="O161">
            <v>542.03</v>
          </cell>
          <cell r="V161">
            <v>-4.3352640545144761</v>
          </cell>
          <cell r="W161">
            <v>23.488</v>
          </cell>
        </row>
        <row r="162">
          <cell r="A162" t="str">
            <v xml:space="preserve"> </v>
          </cell>
          <cell r="D162">
            <v>0.94507616483196044</v>
          </cell>
          <cell r="E162">
            <v>-1.4615657668111115</v>
          </cell>
          <cell r="F162">
            <v>-35.871302118449996</v>
          </cell>
          <cell r="G162">
            <v>0.5341451416666666</v>
          </cell>
          <cell r="H162">
            <v>8.6499815486666662</v>
          </cell>
          <cell r="I162">
            <v>-13.736829478667772</v>
          </cell>
          <cell r="J162">
            <v>10.082851998909893</v>
          </cell>
          <cell r="K162">
            <v>2.2236117347</v>
          </cell>
          <cell r="L162">
            <v>-23.989735930266665</v>
          </cell>
          <cell r="M162">
            <v>-0.24249385516666666</v>
          </cell>
          <cell r="N162">
            <v>3.1312545823333333</v>
          </cell>
          <cell r="O162">
            <v>550.25</v>
          </cell>
          <cell r="V162">
            <v>3.037204561381146</v>
          </cell>
          <cell r="W162">
            <v>25.074999999999999</v>
          </cell>
        </row>
        <row r="163">
          <cell r="A163" t="str">
            <v xml:space="preserve"> </v>
          </cell>
          <cell r="D163">
            <v>0.71318161424451776</v>
          </cell>
          <cell r="E163">
            <v>-1.8651800458444445</v>
          </cell>
          <cell r="F163">
            <v>-36.399787655466668</v>
          </cell>
          <cell r="G163">
            <v>0.20492542849999987</v>
          </cell>
          <cell r="H163">
            <v>7.3357181860000003</v>
          </cell>
          <cell r="I163">
            <v>-14.141007070688531</v>
          </cell>
          <cell r="J163">
            <v>10.857759287918306</v>
          </cell>
          <cell r="K163">
            <v>0.63662027896666673</v>
          </cell>
          <cell r="L163">
            <v>-25.281380678533335</v>
          </cell>
          <cell r="M163">
            <v>0.3164522121333333</v>
          </cell>
          <cell r="N163">
            <v>3.5455233449999999</v>
          </cell>
          <cell r="O163">
            <v>555.16700000000003</v>
          </cell>
          <cell r="V163">
            <v>-4.616226521677735</v>
          </cell>
          <cell r="W163">
            <v>25.164999999999999</v>
          </cell>
        </row>
        <row r="164">
          <cell r="A164">
            <v>42370</v>
          </cell>
          <cell r="D164">
            <v>0.76816692223934691</v>
          </cell>
          <cell r="E164">
            <v>-1.3380951923111111</v>
          </cell>
          <cell r="F164">
            <v>-34.843363003783331</v>
          </cell>
          <cell r="G164">
            <v>-0.48042291797777797</v>
          </cell>
          <cell r="H164">
            <v>6.3606753841111114</v>
          </cell>
          <cell r="I164">
            <v>-12.616816443911409</v>
          </cell>
          <cell r="J164">
            <v>9.330292787088819</v>
          </cell>
          <cell r="K164">
            <v>0.8312952598333333</v>
          </cell>
          <cell r="L164">
            <v>-21.979081167966669</v>
          </cell>
          <cell r="M164">
            <v>0.69767901589999992</v>
          </cell>
          <cell r="N164">
            <v>3.0455535779999998</v>
          </cell>
          <cell r="O164">
            <v>570.38</v>
          </cell>
          <cell r="V164">
            <v>-5.7301723261857447</v>
          </cell>
          <cell r="W164">
            <v>26.43</v>
          </cell>
        </row>
        <row r="165">
          <cell r="A165" t="str">
            <v xml:space="preserve"> </v>
          </cell>
          <cell r="D165">
            <v>0.79358020681064989</v>
          </cell>
          <cell r="E165">
            <v>-0.96194321242222214</v>
          </cell>
          <cell r="F165">
            <v>-34.073193046083333</v>
          </cell>
          <cell r="G165">
            <v>-0.51830304561111118</v>
          </cell>
          <cell r="H165">
            <v>5.1447596264444453</v>
          </cell>
          <cell r="I165">
            <v>-11.283762742717551</v>
          </cell>
          <cell r="J165">
            <v>6.5123096295275191</v>
          </cell>
          <cell r="K165">
            <v>1.1661384862666668</v>
          </cell>
          <cell r="L165">
            <v>-20.477313915699998</v>
          </cell>
          <cell r="M165">
            <v>0.76034929933333328</v>
          </cell>
          <cell r="N165">
            <v>3.5533334503333336</v>
          </cell>
          <cell r="O165">
            <v>575.99900000000002</v>
          </cell>
          <cell r="V165">
            <v>-3.6695105523125271</v>
          </cell>
          <cell r="W165">
            <v>26.911000000000001</v>
          </cell>
        </row>
        <row r="166">
          <cell r="A166" t="str">
            <v xml:space="preserve"> </v>
          </cell>
          <cell r="D166">
            <v>0.98618480332578051</v>
          </cell>
          <cell r="E166">
            <v>-1.1757549645444445</v>
          </cell>
          <cell r="F166">
            <v>-32.823662777316663</v>
          </cell>
          <cell r="G166">
            <v>-0.71486934251111112</v>
          </cell>
          <cell r="H166">
            <v>5.3451352501111105</v>
          </cell>
          <cell r="I166">
            <v>-11.270460909771925</v>
          </cell>
          <cell r="J166">
            <v>5.6946757437587463</v>
          </cell>
          <cell r="K166">
            <v>2.9098582654333334</v>
          </cell>
          <cell r="L166">
            <v>-18.564136857233333</v>
          </cell>
          <cell r="M166">
            <v>1.2027232002666668</v>
          </cell>
          <cell r="N166">
            <v>3.0131958123333331</v>
          </cell>
          <cell r="O166">
            <v>575.07500000000005</v>
          </cell>
          <cell r="V166">
            <v>-11.790133641313316</v>
          </cell>
          <cell r="W166">
            <v>26.292000000000002</v>
          </cell>
        </row>
        <row r="167">
          <cell r="A167" t="str">
            <v xml:space="preserve"> </v>
          </cell>
          <cell r="D167">
            <v>1.1144476523806168</v>
          </cell>
          <cell r="E167">
            <v>-1.8036967011333331</v>
          </cell>
          <cell r="F167">
            <v>-33.07523287155</v>
          </cell>
          <cell r="G167">
            <v>0.46527490511111136</v>
          </cell>
          <cell r="H167">
            <v>7.895755604222221</v>
          </cell>
          <cell r="I167">
            <v>-12.371079072376498</v>
          </cell>
          <cell r="J167">
            <v>5.7300883709380228</v>
          </cell>
          <cell r="K167">
            <v>3.1791087690999995</v>
          </cell>
          <cell r="L167">
            <v>-19.603462154866666</v>
          </cell>
          <cell r="M167">
            <v>1.6044117854</v>
          </cell>
          <cell r="N167">
            <v>3.6636970603333339</v>
          </cell>
          <cell r="O167">
            <v>562.93399999999997</v>
          </cell>
          <cell r="V167">
            <v>-6.7497442574165341</v>
          </cell>
          <cell r="W167">
            <v>24.832000000000001</v>
          </cell>
        </row>
        <row r="168">
          <cell r="A168" t="str">
            <v xml:space="preserve"> </v>
          </cell>
          <cell r="D168">
            <v>1.2125700789799927</v>
          </cell>
          <cell r="E168">
            <v>-1.9684008229555559</v>
          </cell>
          <cell r="F168">
            <v>-32.570558462433333</v>
          </cell>
          <cell r="G168">
            <v>0.55544078231111127</v>
          </cell>
          <cell r="H168">
            <v>7.5263285921111107</v>
          </cell>
          <cell r="I168">
            <v>-11.887589285746495</v>
          </cell>
          <cell r="J168">
            <v>6.6243175043699694</v>
          </cell>
          <cell r="K168">
            <v>3.7085668282333333</v>
          </cell>
          <cell r="L168">
            <v>-18.176212647566668</v>
          </cell>
          <cell r="M168">
            <v>2.9680134323666665</v>
          </cell>
          <cell r="N168">
            <v>0.10941049166666694</v>
          </cell>
          <cell r="O168">
            <v>534.95799999999997</v>
          </cell>
          <cell r="V168">
            <v>3.8503073600265836</v>
          </cell>
          <cell r="W168">
            <v>22.792000000000002</v>
          </cell>
        </row>
        <row r="169">
          <cell r="A169" t="str">
            <v xml:space="preserve"> </v>
          </cell>
          <cell r="D169">
            <v>1.223511246404591</v>
          </cell>
          <cell r="E169">
            <v>-1.406728388188889</v>
          </cell>
          <cell r="F169">
            <v>-32.745192968766673</v>
          </cell>
          <cell r="G169">
            <v>0.64909111785555562</v>
          </cell>
          <cell r="H169">
            <v>7.8878679953333339</v>
          </cell>
          <cell r="I169">
            <v>-12.627414195201835</v>
          </cell>
          <cell r="J169">
            <v>7.9751248866932061</v>
          </cell>
          <cell r="K169">
            <v>2.7692745808666666</v>
          </cell>
          <cell r="L169">
            <v>-18.3057770128</v>
          </cell>
          <cell r="M169">
            <v>3.0651380337333332</v>
          </cell>
          <cell r="N169">
            <v>0.58868993100000055</v>
          </cell>
          <cell r="O169">
            <v>511.642</v>
          </cell>
          <cell r="V169">
            <v>-7.7427772600186291</v>
          </cell>
          <cell r="W169">
            <v>21.03</v>
          </cell>
        </row>
        <row r="170">
          <cell r="A170">
            <v>42552</v>
          </cell>
          <cell r="D170">
            <v>1.2291678469234832</v>
          </cell>
          <cell r="E170">
            <v>-1.0867718258666665</v>
          </cell>
          <cell r="F170">
            <v>-32.080188164050007</v>
          </cell>
          <cell r="G170">
            <v>0.76144821286666664</v>
          </cell>
          <cell r="H170">
            <v>6.1001878219999996</v>
          </cell>
          <cell r="I170">
            <v>-12.972060245833285</v>
          </cell>
          <cell r="J170">
            <v>8.5111870487843504</v>
          </cell>
          <cell r="K170">
            <v>2.5238975948666664</v>
          </cell>
          <cell r="L170">
            <v>-18.647556284766665</v>
          </cell>
          <cell r="M170">
            <v>3.1187361580333337</v>
          </cell>
          <cell r="N170">
            <v>0.30609487633333349</v>
          </cell>
          <cell r="O170">
            <v>497.66300000000001</v>
          </cell>
          <cell r="V170">
            <v>-16.626982027267758</v>
          </cell>
          <cell r="W170">
            <v>19.891999999999999</v>
          </cell>
        </row>
        <row r="171">
          <cell r="A171" t="str">
            <v xml:space="preserve"> </v>
          </cell>
          <cell r="D171">
            <v>1.3243039518091155</v>
          </cell>
          <cell r="E171">
            <v>-1.0882805156555557</v>
          </cell>
          <cell r="F171">
            <v>-30.994255316816666</v>
          </cell>
          <cell r="G171">
            <v>1.0573875695555557</v>
          </cell>
          <cell r="H171">
            <v>7.6879471723333337</v>
          </cell>
          <cell r="I171">
            <v>-13.251260494122596</v>
          </cell>
          <cell r="J171">
            <v>8.8907257595626934</v>
          </cell>
          <cell r="K171">
            <v>2.9188350694</v>
          </cell>
          <cell r="L171">
            <v>-19.607241966999997</v>
          </cell>
          <cell r="M171">
            <v>1.6663340543333334</v>
          </cell>
          <cell r="N171">
            <v>2.8307019383333336</v>
          </cell>
          <cell r="O171">
            <v>498.76299999999998</v>
          </cell>
          <cell r="V171">
            <v>-4.877726371447455</v>
          </cell>
          <cell r="W171">
            <v>19.463000000000001</v>
          </cell>
        </row>
        <row r="172">
          <cell r="A172" t="str">
            <v xml:space="preserve"> </v>
          </cell>
          <cell r="D172">
            <v>1.361660417010272</v>
          </cell>
          <cell r="E172">
            <v>-0.96683476376666677</v>
          </cell>
          <cell r="F172">
            <v>-29.6321954979</v>
          </cell>
          <cell r="G172">
            <v>1.454623133677778</v>
          </cell>
          <cell r="H172">
            <v>8.1167745782222216</v>
          </cell>
          <cell r="I172">
            <v>-12.387785044482669</v>
          </cell>
          <cell r="J172">
            <v>7.4526817777957435</v>
          </cell>
          <cell r="K172">
            <v>2.8871800014999995</v>
          </cell>
          <cell r="L172">
            <v>-18.916458150299999</v>
          </cell>
          <cell r="M172">
            <v>0.77182998366666655</v>
          </cell>
          <cell r="N172">
            <v>2.4478588099999996</v>
          </cell>
          <cell r="O172">
            <v>491.10700000000003</v>
          </cell>
          <cell r="V172">
            <v>-12.038380906305445</v>
          </cell>
          <cell r="W172">
            <v>19.338999999999999</v>
          </cell>
        </row>
        <row r="173">
          <cell r="A173" t="str">
            <v xml:space="preserve"> </v>
          </cell>
          <cell r="D173">
            <v>1.3345100764211699</v>
          </cell>
          <cell r="E173">
            <v>-0.43678273617777785</v>
          </cell>
          <cell r="F173">
            <v>-29.157584307516668</v>
          </cell>
          <cell r="G173">
            <v>1.6131432657444449</v>
          </cell>
          <cell r="H173">
            <v>8.0380606452222221</v>
          </cell>
          <cell r="I173">
            <v>-11.585816020301444</v>
          </cell>
          <cell r="J173">
            <v>6.2977295186650295</v>
          </cell>
          <cell r="K173">
            <v>2.8021648707666671</v>
          </cell>
          <cell r="L173">
            <v>-18.919849154566666</v>
          </cell>
          <cell r="M173">
            <v>-0.28466725206666665</v>
          </cell>
          <cell r="N173">
            <v>2.9360010569999999</v>
          </cell>
          <cell r="O173">
            <v>490.589</v>
          </cell>
          <cell r="V173">
            <v>-16.960139043223066</v>
          </cell>
          <cell r="W173">
            <v>20.108000000000001</v>
          </cell>
        </row>
        <row r="174">
          <cell r="A174" t="str">
            <v xml:space="preserve"> </v>
          </cell>
          <cell r="D174">
            <v>1.2422212783463844</v>
          </cell>
          <cell r="E174">
            <v>0.36830490910000008</v>
          </cell>
          <cell r="F174">
            <v>-29.696040917216667</v>
          </cell>
          <cell r="G174">
            <v>2.2688072543333333</v>
          </cell>
          <cell r="H174">
            <v>7.4175519131111116</v>
          </cell>
          <cell r="I174">
            <v>-10.451843627392748</v>
          </cell>
          <cell r="J174">
            <v>3.4298274847939019</v>
          </cell>
          <cell r="K174">
            <v>2.3389472801999998</v>
          </cell>
          <cell r="L174">
            <v>-19.912689063033334</v>
          </cell>
          <cell r="M174">
            <v>0.86249263476666671</v>
          </cell>
          <cell r="N174">
            <v>3.1124567139999999</v>
          </cell>
          <cell r="O174">
            <v>486.43400000000003</v>
          </cell>
          <cell r="V174">
            <v>-9.9744957106422394</v>
          </cell>
        </row>
        <row r="175">
          <cell r="A175" t="str">
            <v xml:space="preserve"> </v>
          </cell>
          <cell r="D175">
            <v>1.1565932144078452</v>
          </cell>
          <cell r="E175">
            <v>0.98870894785555541</v>
          </cell>
          <cell r="F175">
            <v>-30.239187378666667</v>
          </cell>
          <cell r="G175">
            <v>2.9039761523333336</v>
          </cell>
          <cell r="H175">
            <v>7.6989649042222226</v>
          </cell>
          <cell r="I175">
            <v>-8.2249159666128602</v>
          </cell>
          <cell r="J175">
            <v>0.16979258846926223</v>
          </cell>
          <cell r="K175">
            <v>1.8427612698666669</v>
          </cell>
          <cell r="L175">
            <v>-20.8419534258</v>
          </cell>
          <cell r="M175">
            <v>1.6397862595333332</v>
          </cell>
          <cell r="N175">
            <v>4.8875659469999997</v>
          </cell>
          <cell r="O175">
            <v>482.55599999999998</v>
          </cell>
          <cell r="V175">
            <v>-14.807617567042374</v>
          </cell>
        </row>
        <row r="176">
          <cell r="A176">
            <v>42736</v>
          </cell>
          <cell r="D176">
            <v>1.1972868342802412</v>
          </cell>
          <cell r="E176">
            <v>1.3109731711666666</v>
          </cell>
          <cell r="F176">
            <v>-29.631397486466668</v>
          </cell>
          <cell r="G176">
            <v>2.9896139806888899</v>
          </cell>
          <cell r="H176">
            <v>8.5378640078888903</v>
          </cell>
          <cell r="I176">
            <v>-6.1721253045424982</v>
          </cell>
          <cell r="J176">
            <v>-3.3476755004570311</v>
          </cell>
          <cell r="K176">
            <v>2.3053573854000002</v>
          </cell>
          <cell r="L176">
            <v>-20.117484865733335</v>
          </cell>
          <cell r="M176">
            <v>2.4739454872333333</v>
          </cell>
          <cell r="N176">
            <v>5.228178084333333</v>
          </cell>
          <cell r="O176">
            <v>494.73</v>
          </cell>
          <cell r="V176">
            <v>-8.3592570918162963</v>
          </cell>
        </row>
        <row r="177">
          <cell r="A177" t="str">
            <v xml:space="preserve"> </v>
          </cell>
          <cell r="D177">
            <v>1.3616397570364647</v>
          </cell>
          <cell r="E177">
            <v>1.3998662716666666</v>
          </cell>
          <cell r="F177">
            <v>-27.277619465533334</v>
          </cell>
          <cell r="G177">
            <v>3.3389531207444456</v>
          </cell>
          <cell r="H177">
            <v>10.047002330444444</v>
          </cell>
          <cell r="I177">
            <v>-4.4160331312664205</v>
          </cell>
          <cell r="J177">
            <v>-6.0651560548957661</v>
          </cell>
          <cell r="K177">
            <v>2.8493574175333336</v>
          </cell>
          <cell r="L177">
            <v>-16.9534847376</v>
          </cell>
          <cell r="M177">
            <v>2.4816706312000001</v>
          </cell>
          <cell r="N177">
            <v>6.0211151700000007</v>
          </cell>
          <cell r="O177">
            <v>487.62900000000002</v>
          </cell>
          <cell r="V177">
            <v>-18.045196897374694</v>
          </cell>
        </row>
        <row r="178">
          <cell r="A178" t="str">
            <v xml:space="preserve"> </v>
          </cell>
          <cell r="D178">
            <v>1.5748640331539772</v>
          </cell>
          <cell r="E178">
            <v>1.3632953740000004</v>
          </cell>
          <cell r="F178">
            <v>-25.375470634400003</v>
          </cell>
          <cell r="G178">
            <v>3.1170220438333338</v>
          </cell>
          <cell r="H178">
            <v>10.930519223333334</v>
          </cell>
          <cell r="I178">
            <v>-3.3707490664370581</v>
          </cell>
          <cell r="J178">
            <v>-8.5326332966785703</v>
          </cell>
          <cell r="K178">
            <v>4.5561968316000003</v>
          </cell>
          <cell r="L178">
            <v>-14.351692901599998</v>
          </cell>
          <cell r="M178">
            <v>2.9375475192000002</v>
          </cell>
          <cell r="N178">
            <v>5.1959042936666657</v>
          </cell>
          <cell r="O178">
            <v>471.47399999999999</v>
          </cell>
          <cell r="V178">
            <v>-4.8930121203052508</v>
          </cell>
        </row>
        <row r="179">
          <cell r="A179" t="str">
            <v xml:space="preserve"> </v>
          </cell>
          <cell r="D179">
            <v>1.7980913211551215</v>
          </cell>
          <cell r="E179">
            <v>2.0045753044666665</v>
          </cell>
          <cell r="F179">
            <v>-23.721283223583338</v>
          </cell>
          <cell r="G179">
            <v>3.5555644548333327</v>
          </cell>
          <cell r="H179">
            <v>11.154121518777778</v>
          </cell>
          <cell r="I179">
            <v>-1.7710049745440923</v>
          </cell>
          <cell r="J179">
            <v>-11.494659011243739</v>
          </cell>
          <cell r="K179">
            <v>4.8641431524999996</v>
          </cell>
          <cell r="L179">
            <v>-11.954813460666665</v>
          </cell>
          <cell r="M179">
            <v>3.3811910015666666</v>
          </cell>
          <cell r="N179">
            <v>4.5965489869999994</v>
          </cell>
          <cell r="O179">
            <v>450.96100000000001</v>
          </cell>
          <cell r="V179">
            <v>-24.792564225307167</v>
          </cell>
        </row>
        <row r="180">
          <cell r="A180" t="str">
            <v xml:space="preserve"> </v>
          </cell>
          <cell r="D180">
            <v>1.9696498748728142</v>
          </cell>
          <cell r="E180">
            <v>1.9942365065333332</v>
          </cell>
          <cell r="F180">
            <v>-23.249031596133332</v>
          </cell>
          <cell r="G180">
            <v>3.5030135283222221</v>
          </cell>
          <cell r="H180">
            <v>13.992150736666668</v>
          </cell>
          <cell r="I180">
            <v>0.12620790901790321</v>
          </cell>
          <cell r="J180">
            <v>-14.494213061404613</v>
          </cell>
          <cell r="K180">
            <v>5.1962669334333329</v>
          </cell>
          <cell r="L180">
            <v>-10.813997158200001</v>
          </cell>
          <cell r="M180">
            <v>4.060561703566667</v>
          </cell>
          <cell r="N180">
            <v>3.7730347263333326</v>
          </cell>
          <cell r="O180">
            <v>432.274</v>
          </cell>
          <cell r="V180">
            <v>-12.864456265248169</v>
          </cell>
        </row>
        <row r="181">
          <cell r="A181" t="str">
            <v xml:space="preserve"> </v>
          </cell>
          <cell r="D181">
            <v>2.1324884600168299</v>
          </cell>
          <cell r="E181">
            <v>2.393627169277778</v>
          </cell>
          <cell r="F181">
            <v>-21.962280474416669</v>
          </cell>
          <cell r="G181">
            <v>3.9283916651222217</v>
          </cell>
          <cell r="H181">
            <v>13.534660723333333</v>
          </cell>
          <cell r="I181">
            <v>1.6792420811565016</v>
          </cell>
          <cell r="J181">
            <v>-17.167523022247568</v>
          </cell>
          <cell r="K181">
            <v>5.3152462129666667</v>
          </cell>
          <cell r="L181">
            <v>-9.1051182060333335</v>
          </cell>
          <cell r="M181">
            <v>5.0606313502666671</v>
          </cell>
          <cell r="N181">
            <v>3.4518464650000005</v>
          </cell>
          <cell r="O181">
            <v>418.18900000000002</v>
          </cell>
          <cell r="V181">
            <v>-16.748828188136411</v>
          </cell>
        </row>
        <row r="182">
          <cell r="A182">
            <v>42917</v>
          </cell>
          <cell r="D182">
            <v>2.1941606559155353</v>
          </cell>
          <cell r="E182">
            <v>1.717309667766667</v>
          </cell>
          <cell r="F182">
            <v>-20.519733277683333</v>
          </cell>
          <cell r="G182">
            <v>3.9861153239111107</v>
          </cell>
          <cell r="H182">
            <v>15.865445556333333</v>
          </cell>
          <cell r="I182">
            <v>2.5322824173496365</v>
          </cell>
          <cell r="J182">
            <v>-18.576269416660555</v>
          </cell>
          <cell r="K182">
            <v>6.3718830043333332</v>
          </cell>
          <cell r="L182">
            <v>-7.3305611209666663</v>
          </cell>
          <cell r="M182">
            <v>6.0559152439333337</v>
          </cell>
          <cell r="N182">
            <v>4.3143375353333333</v>
          </cell>
          <cell r="O182">
            <v>416.27499999999998</v>
          </cell>
          <cell r="V182">
            <v>-8.2822085889570634</v>
          </cell>
        </row>
        <row r="183">
          <cell r="A183" t="str">
            <v xml:space="preserve"> </v>
          </cell>
          <cell r="D183">
            <v>2.1387888778903523</v>
          </cell>
          <cell r="E183">
            <v>1.6261226697444446</v>
          </cell>
          <cell r="F183">
            <v>-19.172137120216664</v>
          </cell>
          <cell r="G183">
            <v>3.5234713199444436</v>
          </cell>
          <cell r="H183">
            <v>13.577900842555556</v>
          </cell>
          <cell r="I183">
            <v>2.345814412637913</v>
          </cell>
          <cell r="J183">
            <v>-16.94964780141893</v>
          </cell>
          <cell r="K183">
            <v>6.9984287021666667</v>
          </cell>
          <cell r="L183">
            <v>-6.5854272534333331</v>
          </cell>
          <cell r="M183">
            <v>5.5463480924999997</v>
          </cell>
          <cell r="N183">
            <v>5.6232483246666662</v>
          </cell>
          <cell r="O183">
            <v>418.23500000000001</v>
          </cell>
          <cell r="V183">
            <v>-15.437147621694603</v>
          </cell>
        </row>
        <row r="184">
          <cell r="A184" t="str">
            <v xml:space="preserve"> </v>
          </cell>
        </row>
        <row r="185">
          <cell r="A185" t="str">
            <v xml:space="preserve"> </v>
          </cell>
        </row>
        <row r="186">
          <cell r="A186" t="str">
            <v xml:space="preserve"> </v>
          </cell>
        </row>
        <row r="187">
          <cell r="A187" t="str">
            <v xml:space="preserve"> </v>
          </cell>
        </row>
        <row r="188">
          <cell r="A188" t="str">
            <v xml:space="preserve"> </v>
          </cell>
        </row>
        <row r="189">
          <cell r="A189" t="str">
            <v xml:space="preserve"> </v>
          </cell>
        </row>
        <row r="190">
          <cell r="A190" t="str">
            <v xml:space="preserve"> </v>
          </cell>
        </row>
        <row r="191">
          <cell r="A191" t="str">
            <v xml:space="preserve"> </v>
          </cell>
        </row>
        <row r="192">
          <cell r="A192" t="str">
            <v xml:space="preserve"> </v>
          </cell>
        </row>
        <row r="193">
          <cell r="A193" t="str">
            <v xml:space="preserve"> </v>
          </cell>
        </row>
        <row r="194">
          <cell r="A194" t="str">
            <v xml:space="preserve"> </v>
          </cell>
        </row>
        <row r="195">
          <cell r="A195" t="str">
            <v xml:space="preserve"> </v>
          </cell>
        </row>
        <row r="196">
          <cell r="A196" t="str">
            <v xml:space="preserve"> </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sheetName val="Data"/>
      <sheetName val="sexos"/>
      <sheetName val="grafico"/>
      <sheetName val="Folha1"/>
      <sheetName val="Folha2"/>
    </sheetNames>
    <sheetDataSet>
      <sheetData sheetId="0"/>
      <sheetData sheetId="1"/>
      <sheetData sheetId="2"/>
      <sheetData sheetId="3">
        <row r="5">
          <cell r="A5" t="str">
            <v>Finlândia</v>
          </cell>
          <cell r="B5">
            <v>-0.1</v>
          </cell>
        </row>
        <row r="6">
          <cell r="A6" t="str">
            <v>Chipre</v>
          </cell>
          <cell r="B6">
            <v>0</v>
          </cell>
        </row>
        <row r="7">
          <cell r="A7" t="str">
            <v>Letónia</v>
          </cell>
          <cell r="B7">
            <v>0</v>
          </cell>
        </row>
        <row r="8">
          <cell r="A8" t="str">
            <v>França</v>
          </cell>
          <cell r="B8">
            <v>0.2</v>
          </cell>
        </row>
        <row r="9">
          <cell r="A9" t="str">
            <v>Itália</v>
          </cell>
          <cell r="B9">
            <v>0.3</v>
          </cell>
        </row>
        <row r="10">
          <cell r="A10" t="str">
            <v>Bélgica</v>
          </cell>
          <cell r="B10">
            <v>0.6</v>
          </cell>
        </row>
        <row r="11">
          <cell r="A11" t="str">
            <v>Alemanha</v>
          </cell>
          <cell r="B11">
            <v>0.6</v>
          </cell>
        </row>
        <row r="12">
          <cell r="A12" t="str">
            <v>Países Baixos</v>
          </cell>
          <cell r="B12">
            <v>0.6</v>
          </cell>
        </row>
        <row r="13">
          <cell r="A13" t="str">
            <v>Áustria</v>
          </cell>
          <cell r="B13">
            <v>0.6</v>
          </cell>
        </row>
        <row r="14">
          <cell r="A14" t="str">
            <v>Grécia</v>
          </cell>
          <cell r="B14">
            <v>0.7</v>
          </cell>
        </row>
        <row r="15">
          <cell r="A15" t="str">
            <v>Zona Euro</v>
          </cell>
          <cell r="B15">
            <v>0.8</v>
          </cell>
        </row>
        <row r="16">
          <cell r="A16" t="str">
            <v>Bulgária</v>
          </cell>
          <cell r="B16">
            <v>0.8</v>
          </cell>
        </row>
        <row r="17">
          <cell r="A17" t="str">
            <v xml:space="preserve">Dinamarca </v>
          </cell>
          <cell r="B17">
            <v>0.8</v>
          </cell>
        </row>
        <row r="18">
          <cell r="A18" t="str">
            <v>Roménia</v>
          </cell>
          <cell r="B18">
            <v>1</v>
          </cell>
        </row>
        <row r="19">
          <cell r="A19" t="str">
            <v>Eslovénia</v>
          </cell>
          <cell r="B19">
            <v>1</v>
          </cell>
        </row>
        <row r="20">
          <cell r="A20" t="str">
            <v>UE28</v>
          </cell>
          <cell r="B20">
            <v>1.1000000000000001</v>
          </cell>
        </row>
        <row r="21">
          <cell r="A21" t="str">
            <v>República Checa</v>
          </cell>
          <cell r="B21">
            <v>1.1000000000000001</v>
          </cell>
        </row>
        <row r="22">
          <cell r="A22" t="str">
            <v>Portugal</v>
          </cell>
          <cell r="B22">
            <v>1.4</v>
          </cell>
        </row>
        <row r="23">
          <cell r="A23" t="str">
            <v>Polónia</v>
          </cell>
          <cell r="B23">
            <v>1.6</v>
          </cell>
        </row>
        <row r="24">
          <cell r="A24" t="str">
            <v>Lituânia</v>
          </cell>
          <cell r="B24">
            <v>1.7</v>
          </cell>
        </row>
        <row r="25">
          <cell r="A25" t="str">
            <v>Eslováquia</v>
          </cell>
          <cell r="B25">
            <v>1.8</v>
          </cell>
        </row>
        <row r="26">
          <cell r="A26" t="str">
            <v>Suécia</v>
          </cell>
          <cell r="B26">
            <v>1.8</v>
          </cell>
        </row>
        <row r="27">
          <cell r="A27" t="str">
            <v>Reino Unido</v>
          </cell>
          <cell r="B27">
            <v>1.9</v>
          </cell>
        </row>
        <row r="28">
          <cell r="A28" t="str">
            <v>Croácia</v>
          </cell>
          <cell r="B28">
            <v>2.2000000000000002</v>
          </cell>
        </row>
        <row r="29">
          <cell r="A29" t="str">
            <v>Irlanda</v>
          </cell>
          <cell r="B29">
            <v>2.2999999999999998</v>
          </cell>
        </row>
        <row r="30">
          <cell r="A30" t="str">
            <v>Luxemburgo</v>
          </cell>
          <cell r="B30">
            <v>2.4</v>
          </cell>
        </row>
        <row r="31">
          <cell r="A31" t="str">
            <v>Malta</v>
          </cell>
          <cell r="B31">
            <v>2.7</v>
          </cell>
        </row>
        <row r="32">
          <cell r="A32" t="str">
            <v>Espanha</v>
          </cell>
          <cell r="B32">
            <v>2.9</v>
          </cell>
        </row>
        <row r="33">
          <cell r="A33" t="str">
            <v>Hungria</v>
          </cell>
          <cell r="B33">
            <v>3.4</v>
          </cell>
        </row>
        <row r="34">
          <cell r="A34" t="str">
            <v>Estónia</v>
          </cell>
          <cell r="B34">
            <v>3.6</v>
          </cell>
        </row>
      </sheetData>
      <sheetData sheetId="4"/>
      <sheetData sheetId="5"/>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9"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3"/>
      <c r="B1" s="280"/>
      <c r="C1" s="280"/>
      <c r="D1" s="280"/>
      <c r="E1" s="807"/>
      <c r="F1" s="280"/>
      <c r="G1" s="280"/>
      <c r="H1" s="280"/>
      <c r="I1" s="280"/>
      <c r="J1" s="280"/>
      <c r="K1" s="280"/>
      <c r="L1" s="280"/>
    </row>
    <row r="2" spans="1:12" ht="17.25" customHeight="1" x14ac:dyDescent="0.2">
      <c r="A2" s="283"/>
      <c r="B2" s="261"/>
      <c r="C2" s="262"/>
      <c r="D2" s="262"/>
      <c r="E2" s="808"/>
      <c r="F2" s="262"/>
      <c r="G2" s="262"/>
      <c r="H2" s="262"/>
      <c r="I2" s="263"/>
      <c r="J2" s="264"/>
      <c r="K2" s="264"/>
      <c r="L2" s="283"/>
    </row>
    <row r="3" spans="1:12" x14ac:dyDescent="0.2">
      <c r="A3" s="283"/>
      <c r="B3" s="261"/>
      <c r="C3" s="262"/>
      <c r="D3" s="262"/>
      <c r="E3" s="808"/>
      <c r="F3" s="262"/>
      <c r="G3" s="262"/>
      <c r="H3" s="262"/>
      <c r="I3" s="263"/>
      <c r="J3" s="261"/>
      <c r="K3" s="264"/>
      <c r="L3" s="283"/>
    </row>
    <row r="4" spans="1:12" ht="33.75" customHeight="1" x14ac:dyDescent="0.2">
      <c r="A4" s="283"/>
      <c r="B4" s="261"/>
      <c r="C4" s="1524" t="s">
        <v>437</v>
      </c>
      <c r="D4" s="1524"/>
      <c r="E4" s="1524"/>
      <c r="F4" s="1524"/>
      <c r="G4" s="1044"/>
      <c r="H4" s="263"/>
      <c r="I4" s="263"/>
      <c r="J4" s="265" t="s">
        <v>35</v>
      </c>
      <c r="K4" s="261"/>
      <c r="L4" s="283"/>
    </row>
    <row r="5" spans="1:12" s="137" customFormat="1" ht="12.75" customHeight="1" x14ac:dyDescent="0.2">
      <c r="A5" s="285"/>
      <c r="B5" s="1531"/>
      <c r="C5" s="1531"/>
      <c r="D5" s="1531"/>
      <c r="E5" s="1531"/>
      <c r="F5" s="280"/>
      <c r="G5" s="266"/>
      <c r="H5" s="266"/>
      <c r="I5" s="266"/>
      <c r="J5" s="267"/>
      <c r="K5" s="268"/>
      <c r="L5" s="283"/>
    </row>
    <row r="6" spans="1:12" ht="12.75" customHeight="1" x14ac:dyDescent="0.2">
      <c r="A6" s="283"/>
      <c r="B6" s="283"/>
      <c r="C6" s="280"/>
      <c r="D6" s="280"/>
      <c r="E6" s="807"/>
      <c r="F6" s="280"/>
      <c r="G6" s="266"/>
      <c r="H6" s="266"/>
      <c r="I6" s="266"/>
      <c r="J6" s="267"/>
      <c r="K6" s="268"/>
      <c r="L6" s="283"/>
    </row>
    <row r="7" spans="1:12" ht="12.75" customHeight="1" x14ac:dyDescent="0.2">
      <c r="A7" s="283"/>
      <c r="B7" s="283"/>
      <c r="C7" s="280"/>
      <c r="D7" s="280"/>
      <c r="E7" s="807"/>
      <c r="F7" s="280"/>
      <c r="G7" s="266"/>
      <c r="H7" s="266"/>
      <c r="I7" s="279"/>
      <c r="J7" s="267"/>
      <c r="K7" s="268"/>
      <c r="L7" s="283"/>
    </row>
    <row r="8" spans="1:12" ht="12.75" customHeight="1" x14ac:dyDescent="0.2">
      <c r="A8" s="283"/>
      <c r="B8" s="283"/>
      <c r="C8" s="280"/>
      <c r="D8" s="280"/>
      <c r="E8" s="807"/>
      <c r="F8" s="280"/>
      <c r="G8" s="266"/>
      <c r="H8" s="266"/>
      <c r="I8" s="279"/>
      <c r="J8" s="267"/>
      <c r="K8" s="268"/>
      <c r="L8" s="283"/>
    </row>
    <row r="9" spans="1:12" ht="12.75" customHeight="1" x14ac:dyDescent="0.2">
      <c r="A9" s="283"/>
      <c r="B9" s="283"/>
      <c r="C9" s="280"/>
      <c r="D9" s="280"/>
      <c r="E9" s="807"/>
      <c r="F9" s="280"/>
      <c r="G9" s="266"/>
      <c r="H9" s="266"/>
      <c r="I9" s="279"/>
      <c r="J9" s="267"/>
      <c r="K9" s="268"/>
      <c r="L9" s="283"/>
    </row>
    <row r="10" spans="1:12" ht="12.75" customHeight="1" x14ac:dyDescent="0.2">
      <c r="A10" s="283"/>
      <c r="B10" s="283"/>
      <c r="C10" s="280"/>
      <c r="D10" s="280"/>
      <c r="E10" s="807"/>
      <c r="F10" s="280"/>
      <c r="G10" s="266"/>
      <c r="H10" s="266"/>
      <c r="I10" s="266"/>
      <c r="J10" s="267"/>
      <c r="K10" s="268"/>
      <c r="L10" s="283"/>
    </row>
    <row r="11" spans="1:12" ht="12.75" customHeight="1" x14ac:dyDescent="0.2">
      <c r="A11" s="283"/>
      <c r="B11" s="283"/>
      <c r="C11" s="280"/>
      <c r="D11" s="280"/>
      <c r="E11" s="807"/>
      <c r="F11" s="280"/>
      <c r="G11" s="266"/>
      <c r="H11" s="266"/>
      <c r="I11" s="266"/>
      <c r="J11" s="267"/>
      <c r="K11" s="268"/>
      <c r="L11" s="283"/>
    </row>
    <row r="12" spans="1:12" ht="12.75" customHeight="1" x14ac:dyDescent="0.2">
      <c r="A12" s="283"/>
      <c r="B12" s="283"/>
      <c r="C12" s="280"/>
      <c r="D12" s="280"/>
      <c r="E12" s="807"/>
      <c r="F12" s="280"/>
      <c r="G12" s="266"/>
      <c r="H12" s="266"/>
      <c r="I12" s="266"/>
      <c r="J12" s="267"/>
      <c r="K12" s="268"/>
      <c r="L12" s="283"/>
    </row>
    <row r="13" spans="1:12" x14ac:dyDescent="0.2">
      <c r="A13" s="283"/>
      <c r="B13" s="283"/>
      <c r="C13" s="280"/>
      <c r="D13" s="280"/>
      <c r="E13" s="807"/>
      <c r="F13" s="280"/>
      <c r="G13" s="266"/>
      <c r="H13" s="266"/>
      <c r="I13" s="266"/>
      <c r="J13" s="267"/>
      <c r="K13" s="268"/>
      <c r="L13" s="283"/>
    </row>
    <row r="14" spans="1:12" x14ac:dyDescent="0.2">
      <c r="A14" s="283"/>
      <c r="B14" s="300" t="s">
        <v>27</v>
      </c>
      <c r="C14" s="298"/>
      <c r="D14" s="298"/>
      <c r="E14" s="809"/>
      <c r="F14" s="280"/>
      <c r="G14" s="266"/>
      <c r="H14" s="266"/>
      <c r="I14" s="266"/>
      <c r="J14" s="267"/>
      <c r="K14" s="268"/>
      <c r="L14" s="283"/>
    </row>
    <row r="15" spans="1:12" ht="13.5" thickBot="1" x14ac:dyDescent="0.25">
      <c r="A15" s="283"/>
      <c r="B15" s="283"/>
      <c r="C15" s="280"/>
      <c r="D15" s="280"/>
      <c r="E15" s="807"/>
      <c r="F15" s="280"/>
      <c r="G15" s="266"/>
      <c r="H15" s="266"/>
      <c r="I15" s="266"/>
      <c r="J15" s="267"/>
      <c r="K15" s="268"/>
      <c r="L15" s="283"/>
    </row>
    <row r="16" spans="1:12" ht="13.5" thickBot="1" x14ac:dyDescent="0.25">
      <c r="A16" s="283"/>
      <c r="B16" s="305"/>
      <c r="C16" s="292" t="s">
        <v>21</v>
      </c>
      <c r="D16" s="292"/>
      <c r="E16" s="810">
        <v>3</v>
      </c>
      <c r="F16" s="280"/>
      <c r="G16" s="266"/>
      <c r="H16" s="266"/>
      <c r="I16" s="266"/>
      <c r="J16" s="267"/>
      <c r="K16" s="268"/>
      <c r="L16" s="283"/>
    </row>
    <row r="17" spans="1:12" ht="13.5" thickBot="1" x14ac:dyDescent="0.25">
      <c r="A17" s="283"/>
      <c r="B17" s="283"/>
      <c r="C17" s="299"/>
      <c r="D17" s="299"/>
      <c r="E17" s="811"/>
      <c r="F17" s="280"/>
      <c r="G17" s="266"/>
      <c r="H17" s="266"/>
      <c r="I17" s="266"/>
      <c r="J17" s="267"/>
      <c r="K17" s="268"/>
      <c r="L17" s="283"/>
    </row>
    <row r="18" spans="1:12" ht="13.5" thickBot="1" x14ac:dyDescent="0.25">
      <c r="A18" s="283"/>
      <c r="B18" s="305"/>
      <c r="C18" s="292" t="s">
        <v>33</v>
      </c>
      <c r="D18" s="292"/>
      <c r="E18" s="812">
        <v>4</v>
      </c>
      <c r="F18" s="280"/>
      <c r="G18" s="266"/>
      <c r="H18" s="266"/>
      <c r="I18" s="266"/>
      <c r="J18" s="267"/>
      <c r="K18" s="268"/>
      <c r="L18" s="283"/>
    </row>
    <row r="19" spans="1:12" ht="13.5" thickBot="1" x14ac:dyDescent="0.25">
      <c r="A19" s="283"/>
      <c r="B19" s="284"/>
      <c r="C19" s="290"/>
      <c r="D19" s="290"/>
      <c r="E19" s="813"/>
      <c r="F19" s="280"/>
      <c r="G19" s="266"/>
      <c r="H19" s="266"/>
      <c r="I19" s="266"/>
      <c r="J19" s="267"/>
      <c r="K19" s="268"/>
      <c r="L19" s="283"/>
    </row>
    <row r="20" spans="1:12" ht="13.5" customHeight="1" thickBot="1" x14ac:dyDescent="0.25">
      <c r="A20" s="283"/>
      <c r="B20" s="304"/>
      <c r="C20" s="1529" t="s">
        <v>32</v>
      </c>
      <c r="D20" s="1530"/>
      <c r="E20" s="812">
        <v>6</v>
      </c>
      <c r="F20" s="280"/>
      <c r="G20" s="266"/>
      <c r="H20" s="266"/>
      <c r="I20" s="266"/>
      <c r="J20" s="267"/>
      <c r="K20" s="268"/>
      <c r="L20" s="283"/>
    </row>
    <row r="21" spans="1:12" x14ac:dyDescent="0.2">
      <c r="A21" s="283"/>
      <c r="B21" s="296"/>
      <c r="C21" s="1528" t="s">
        <v>2</v>
      </c>
      <c r="D21" s="1528"/>
      <c r="E21" s="811">
        <v>6</v>
      </c>
      <c r="F21" s="280"/>
      <c r="G21" s="266"/>
      <c r="H21" s="266"/>
      <c r="I21" s="266"/>
      <c r="J21" s="267"/>
      <c r="K21" s="268"/>
      <c r="L21" s="283"/>
    </row>
    <row r="22" spans="1:12" x14ac:dyDescent="0.2">
      <c r="A22" s="283"/>
      <c r="B22" s="296"/>
      <c r="C22" s="1528" t="s">
        <v>13</v>
      </c>
      <c r="D22" s="1528"/>
      <c r="E22" s="811">
        <v>7</v>
      </c>
      <c r="F22" s="280"/>
      <c r="G22" s="266"/>
      <c r="H22" s="266"/>
      <c r="I22" s="266"/>
      <c r="J22" s="267"/>
      <c r="K22" s="268"/>
      <c r="L22" s="283"/>
    </row>
    <row r="23" spans="1:12" x14ac:dyDescent="0.2">
      <c r="A23" s="283"/>
      <c r="B23" s="296"/>
      <c r="C23" s="1528" t="s">
        <v>7</v>
      </c>
      <c r="D23" s="1528"/>
      <c r="E23" s="811">
        <v>8</v>
      </c>
      <c r="F23" s="280"/>
      <c r="G23" s="266"/>
      <c r="H23" s="266"/>
      <c r="I23" s="266"/>
      <c r="J23" s="267"/>
      <c r="K23" s="268"/>
      <c r="L23" s="283"/>
    </row>
    <row r="24" spans="1:12" x14ac:dyDescent="0.2">
      <c r="A24" s="283"/>
      <c r="B24" s="297"/>
      <c r="C24" s="1528" t="s">
        <v>406</v>
      </c>
      <c r="D24" s="1528"/>
      <c r="E24" s="811">
        <v>9</v>
      </c>
      <c r="F24" s="280"/>
      <c r="G24" s="270"/>
      <c r="H24" s="266"/>
      <c r="I24" s="266"/>
      <c r="J24" s="267"/>
      <c r="K24" s="268"/>
      <c r="L24" s="283"/>
    </row>
    <row r="25" spans="1:12" ht="22.5" customHeight="1" x14ac:dyDescent="0.2">
      <c r="A25" s="283"/>
      <c r="B25" s="286"/>
      <c r="C25" s="1525" t="s">
        <v>28</v>
      </c>
      <c r="D25" s="1525"/>
      <c r="E25" s="811">
        <v>10</v>
      </c>
      <c r="F25" s="280"/>
      <c r="G25" s="266"/>
      <c r="H25" s="266"/>
      <c r="I25" s="266"/>
      <c r="J25" s="267"/>
      <c r="K25" s="268"/>
      <c r="L25" s="283"/>
    </row>
    <row r="26" spans="1:12" x14ac:dyDescent="0.2">
      <c r="A26" s="283"/>
      <c r="B26" s="286"/>
      <c r="C26" s="1528" t="s">
        <v>25</v>
      </c>
      <c r="D26" s="1528"/>
      <c r="E26" s="811">
        <v>11</v>
      </c>
      <c r="F26" s="280"/>
      <c r="G26" s="266"/>
      <c r="H26" s="266"/>
      <c r="I26" s="266"/>
      <c r="J26" s="267"/>
      <c r="K26" s="268"/>
      <c r="L26" s="283"/>
    </row>
    <row r="27" spans="1:12" ht="12.75" customHeight="1" thickBot="1" x14ac:dyDescent="0.25">
      <c r="A27" s="283"/>
      <c r="B27" s="280"/>
      <c r="C27" s="288"/>
      <c r="D27" s="288"/>
      <c r="E27" s="811"/>
      <c r="F27" s="280"/>
      <c r="G27" s="266"/>
      <c r="H27" s="1532">
        <v>42979</v>
      </c>
      <c r="I27" s="1533"/>
      <c r="J27" s="1533"/>
      <c r="K27" s="270"/>
      <c r="L27" s="283"/>
    </row>
    <row r="28" spans="1:12" ht="13.5" customHeight="1" thickBot="1" x14ac:dyDescent="0.25">
      <c r="A28" s="283"/>
      <c r="B28" s="382"/>
      <c r="C28" s="1537" t="s">
        <v>12</v>
      </c>
      <c r="D28" s="1530"/>
      <c r="E28" s="812">
        <v>12</v>
      </c>
      <c r="F28" s="280"/>
      <c r="G28" s="266"/>
      <c r="H28" s="1533"/>
      <c r="I28" s="1533"/>
      <c r="J28" s="1533"/>
      <c r="K28" s="270"/>
      <c r="L28" s="283"/>
    </row>
    <row r="29" spans="1:12" ht="12.75" hidden="1" customHeight="1" x14ac:dyDescent="0.2">
      <c r="A29" s="283"/>
      <c r="B29" s="281"/>
      <c r="C29" s="1528" t="s">
        <v>45</v>
      </c>
      <c r="D29" s="1528"/>
      <c r="E29" s="811">
        <v>12</v>
      </c>
      <c r="F29" s="280"/>
      <c r="G29" s="266"/>
      <c r="H29" s="1533"/>
      <c r="I29" s="1533"/>
      <c r="J29" s="1533"/>
      <c r="K29" s="270"/>
      <c r="L29" s="283"/>
    </row>
    <row r="30" spans="1:12" ht="22.5" customHeight="1" x14ac:dyDescent="0.2">
      <c r="A30" s="283"/>
      <c r="B30" s="281"/>
      <c r="C30" s="1536" t="s">
        <v>409</v>
      </c>
      <c r="D30" s="1536"/>
      <c r="E30" s="811">
        <v>12</v>
      </c>
      <c r="F30" s="280"/>
      <c r="G30" s="266"/>
      <c r="H30" s="1533"/>
      <c r="I30" s="1533"/>
      <c r="J30" s="1533"/>
      <c r="K30" s="270"/>
      <c r="L30" s="283"/>
    </row>
    <row r="31" spans="1:12" ht="12.75" customHeight="1" thickBot="1" x14ac:dyDescent="0.25">
      <c r="A31" s="283"/>
      <c r="B31" s="286"/>
      <c r="C31" s="295"/>
      <c r="D31" s="295"/>
      <c r="E31" s="813"/>
      <c r="F31" s="280"/>
      <c r="G31" s="266"/>
      <c r="H31" s="1533"/>
      <c r="I31" s="1533"/>
      <c r="J31" s="1533"/>
      <c r="K31" s="270"/>
      <c r="L31" s="283"/>
    </row>
    <row r="32" spans="1:12" ht="13.5" customHeight="1" thickBot="1" x14ac:dyDescent="0.25">
      <c r="A32" s="283"/>
      <c r="B32" s="303"/>
      <c r="C32" s="289" t="s">
        <v>11</v>
      </c>
      <c r="D32" s="289"/>
      <c r="E32" s="812">
        <v>13</v>
      </c>
      <c r="F32" s="280"/>
      <c r="G32" s="266"/>
      <c r="H32" s="1533"/>
      <c r="I32" s="1533"/>
      <c r="J32" s="1533"/>
      <c r="K32" s="270"/>
      <c r="L32" s="283"/>
    </row>
    <row r="33" spans="1:12" ht="12.75" customHeight="1" x14ac:dyDescent="0.2">
      <c r="A33" s="283"/>
      <c r="B33" s="281"/>
      <c r="C33" s="1526" t="s">
        <v>18</v>
      </c>
      <c r="D33" s="1526"/>
      <c r="E33" s="811">
        <v>13</v>
      </c>
      <c r="F33" s="280"/>
      <c r="G33" s="266"/>
      <c r="H33" s="1533"/>
      <c r="I33" s="1533"/>
      <c r="J33" s="1533"/>
      <c r="K33" s="270"/>
      <c r="L33" s="283"/>
    </row>
    <row r="34" spans="1:12" ht="12.75" customHeight="1" x14ac:dyDescent="0.2">
      <c r="A34" s="283"/>
      <c r="B34" s="281"/>
      <c r="C34" s="1527" t="s">
        <v>8</v>
      </c>
      <c r="D34" s="1527"/>
      <c r="E34" s="811">
        <v>14</v>
      </c>
      <c r="F34" s="280"/>
      <c r="G34" s="266"/>
      <c r="H34" s="271"/>
      <c r="I34" s="271"/>
      <c r="J34" s="271"/>
      <c r="K34" s="270"/>
      <c r="L34" s="283"/>
    </row>
    <row r="35" spans="1:12" ht="12.75" customHeight="1" x14ac:dyDescent="0.2">
      <c r="A35" s="283"/>
      <c r="B35" s="281"/>
      <c r="C35" s="1527" t="s">
        <v>26</v>
      </c>
      <c r="D35" s="1527"/>
      <c r="E35" s="811">
        <v>14</v>
      </c>
      <c r="F35" s="280"/>
      <c r="G35" s="266"/>
      <c r="H35" s="271"/>
      <c r="I35" s="271"/>
      <c r="J35" s="271"/>
      <c r="K35" s="270"/>
      <c r="L35" s="283"/>
    </row>
    <row r="36" spans="1:12" ht="12.75" customHeight="1" x14ac:dyDescent="0.2">
      <c r="A36" s="283"/>
      <c r="B36" s="281"/>
      <c r="C36" s="1527" t="s">
        <v>6</v>
      </c>
      <c r="D36" s="1527"/>
      <c r="E36" s="811">
        <v>15</v>
      </c>
      <c r="F36" s="280"/>
      <c r="G36" s="266"/>
      <c r="H36" s="271"/>
      <c r="I36" s="271"/>
      <c r="J36" s="271"/>
      <c r="K36" s="270"/>
      <c r="L36" s="283"/>
    </row>
    <row r="37" spans="1:12" ht="12.75" customHeight="1" x14ac:dyDescent="0.2">
      <c r="A37" s="283"/>
      <c r="B37" s="281"/>
      <c r="C37" s="1526" t="s">
        <v>49</v>
      </c>
      <c r="D37" s="1526"/>
      <c r="E37" s="811">
        <v>16</v>
      </c>
      <c r="F37" s="280"/>
      <c r="G37" s="266"/>
      <c r="H37" s="271"/>
      <c r="I37" s="271"/>
      <c r="J37" s="271"/>
      <c r="K37" s="270"/>
      <c r="L37" s="283"/>
    </row>
    <row r="38" spans="1:12" ht="12.75" customHeight="1" x14ac:dyDescent="0.2">
      <c r="A38" s="283"/>
      <c r="B38" s="287"/>
      <c r="C38" s="1527" t="s">
        <v>14</v>
      </c>
      <c r="D38" s="1527"/>
      <c r="E38" s="811">
        <v>16</v>
      </c>
      <c r="F38" s="280"/>
      <c r="G38" s="266"/>
      <c r="H38" s="266"/>
      <c r="I38" s="266"/>
      <c r="J38" s="267"/>
      <c r="K38" s="268"/>
      <c r="L38" s="283"/>
    </row>
    <row r="39" spans="1:12" ht="12.75" customHeight="1" x14ac:dyDescent="0.2">
      <c r="A39" s="283"/>
      <c r="B39" s="281"/>
      <c r="C39" s="1528" t="s">
        <v>31</v>
      </c>
      <c r="D39" s="1528"/>
      <c r="E39" s="811">
        <v>17</v>
      </c>
      <c r="F39" s="280"/>
      <c r="G39" s="266"/>
      <c r="H39" s="266"/>
      <c r="I39" s="266"/>
      <c r="J39" s="272"/>
      <c r="K39" s="272"/>
      <c r="L39" s="283"/>
    </row>
    <row r="40" spans="1:12" ht="13.5" thickBot="1" x14ac:dyDescent="0.25">
      <c r="A40" s="283"/>
      <c r="B40" s="283"/>
      <c r="C40" s="280"/>
      <c r="D40" s="280"/>
      <c r="E40" s="813"/>
      <c r="F40" s="280"/>
      <c r="G40" s="266"/>
      <c r="H40" s="266"/>
      <c r="I40" s="266"/>
      <c r="J40" s="272"/>
      <c r="K40" s="272"/>
      <c r="L40" s="283"/>
    </row>
    <row r="41" spans="1:12" ht="13.5" customHeight="1" thickBot="1" x14ac:dyDescent="0.25">
      <c r="A41" s="283"/>
      <c r="B41" s="366"/>
      <c r="C41" s="1534" t="s">
        <v>29</v>
      </c>
      <c r="D41" s="1530"/>
      <c r="E41" s="812">
        <v>18</v>
      </c>
      <c r="F41" s="280"/>
      <c r="G41" s="266"/>
      <c r="H41" s="266"/>
      <c r="I41" s="266"/>
      <c r="J41" s="272"/>
      <c r="K41" s="272"/>
      <c r="L41" s="283"/>
    </row>
    <row r="42" spans="1:12" x14ac:dyDescent="0.2">
      <c r="A42" s="283"/>
      <c r="B42" s="283"/>
      <c r="C42" s="1528" t="s">
        <v>30</v>
      </c>
      <c r="D42" s="1528"/>
      <c r="E42" s="811">
        <v>18</v>
      </c>
      <c r="F42" s="280"/>
      <c r="G42" s="266"/>
      <c r="H42" s="266"/>
      <c r="I42" s="266"/>
      <c r="J42" s="273"/>
      <c r="K42" s="273"/>
      <c r="L42" s="283"/>
    </row>
    <row r="43" spans="1:12" x14ac:dyDescent="0.2">
      <c r="A43" s="283"/>
      <c r="B43" s="287"/>
      <c r="C43" s="1528" t="s">
        <v>0</v>
      </c>
      <c r="D43" s="1528"/>
      <c r="E43" s="811">
        <v>19</v>
      </c>
      <c r="F43" s="280"/>
      <c r="G43" s="266"/>
      <c r="H43" s="266"/>
      <c r="I43" s="266"/>
      <c r="J43" s="274"/>
      <c r="K43" s="275"/>
      <c r="L43" s="283"/>
    </row>
    <row r="44" spans="1:12" x14ac:dyDescent="0.2">
      <c r="A44" s="283"/>
      <c r="B44" s="287"/>
      <c r="C44" s="1528" t="s">
        <v>16</v>
      </c>
      <c r="D44" s="1528"/>
      <c r="E44" s="811">
        <v>19</v>
      </c>
      <c r="F44" s="280"/>
      <c r="G44" s="266"/>
      <c r="H44" s="266"/>
      <c r="I44" s="266"/>
      <c r="J44" s="274"/>
      <c r="K44" s="275"/>
      <c r="L44" s="283"/>
    </row>
    <row r="45" spans="1:12" x14ac:dyDescent="0.2">
      <c r="A45" s="283"/>
      <c r="B45" s="287"/>
      <c r="C45" s="1528" t="s">
        <v>1</v>
      </c>
      <c r="D45" s="1528"/>
      <c r="E45" s="814">
        <v>19</v>
      </c>
      <c r="F45" s="290"/>
      <c r="G45" s="276"/>
      <c r="H45" s="277"/>
      <c r="I45" s="276"/>
      <c r="J45" s="276"/>
      <c r="K45" s="276"/>
      <c r="L45" s="283"/>
    </row>
    <row r="46" spans="1:12" x14ac:dyDescent="0.2">
      <c r="A46" s="283"/>
      <c r="B46" s="287"/>
      <c r="C46" s="1528" t="s">
        <v>22</v>
      </c>
      <c r="D46" s="1528"/>
      <c r="E46" s="814">
        <v>19</v>
      </c>
      <c r="F46" s="290"/>
      <c r="G46" s="276"/>
      <c r="H46" s="277"/>
      <c r="I46" s="276"/>
      <c r="J46" s="276"/>
      <c r="K46" s="276"/>
      <c r="L46" s="283"/>
    </row>
    <row r="47" spans="1:12" ht="12.75" customHeight="1" thickBot="1" x14ac:dyDescent="0.25">
      <c r="A47" s="283"/>
      <c r="B47" s="286"/>
      <c r="C47" s="286"/>
      <c r="D47" s="286"/>
      <c r="E47" s="815"/>
      <c r="F47" s="282"/>
      <c r="G47" s="274"/>
      <c r="H47" s="277"/>
      <c r="I47" s="274"/>
      <c r="J47" s="274"/>
      <c r="K47" s="275"/>
      <c r="L47" s="283"/>
    </row>
    <row r="48" spans="1:12" ht="13.5" customHeight="1" thickBot="1" x14ac:dyDescent="0.25">
      <c r="A48" s="283"/>
      <c r="B48" s="306"/>
      <c r="C48" s="1529" t="s">
        <v>38</v>
      </c>
      <c r="D48" s="1530"/>
      <c r="E48" s="810">
        <v>20</v>
      </c>
      <c r="F48" s="282"/>
      <c r="G48" s="274"/>
      <c r="H48" s="277"/>
      <c r="I48" s="274"/>
      <c r="J48" s="274"/>
      <c r="K48" s="275"/>
      <c r="L48" s="283"/>
    </row>
    <row r="49" spans="1:12" x14ac:dyDescent="0.2">
      <c r="A49" s="283"/>
      <c r="B49" s="283"/>
      <c r="C49" s="1528" t="s">
        <v>47</v>
      </c>
      <c r="D49" s="1528"/>
      <c r="E49" s="814">
        <v>20</v>
      </c>
      <c r="F49" s="282"/>
      <c r="G49" s="274"/>
      <c r="H49" s="277"/>
      <c r="I49" s="274"/>
      <c r="J49" s="274"/>
      <c r="K49" s="275"/>
      <c r="L49" s="283"/>
    </row>
    <row r="50" spans="1:12" ht="12.75" customHeight="1" x14ac:dyDescent="0.2">
      <c r="A50" s="283"/>
      <c r="B50" s="286"/>
      <c r="C50" s="1525" t="s">
        <v>418</v>
      </c>
      <c r="D50" s="1525"/>
      <c r="E50" s="816">
        <v>21</v>
      </c>
      <c r="F50" s="282"/>
      <c r="G50" s="274"/>
      <c r="H50" s="277"/>
      <c r="I50" s="274"/>
      <c r="J50" s="274"/>
      <c r="K50" s="275"/>
      <c r="L50" s="283"/>
    </row>
    <row r="51" spans="1:12" ht="11.25" customHeight="1" thickBot="1" x14ac:dyDescent="0.25">
      <c r="A51" s="283"/>
      <c r="B51" s="283"/>
      <c r="C51" s="291"/>
      <c r="D51" s="291"/>
      <c r="E51" s="811"/>
      <c r="F51" s="282"/>
      <c r="G51" s="274"/>
      <c r="H51" s="277"/>
      <c r="I51" s="274"/>
      <c r="J51" s="274"/>
      <c r="K51" s="275"/>
      <c r="L51" s="283"/>
    </row>
    <row r="52" spans="1:12" ht="13.5" thickBot="1" x14ac:dyDescent="0.25">
      <c r="A52" s="283"/>
      <c r="B52" s="302"/>
      <c r="C52" s="292" t="s">
        <v>4</v>
      </c>
      <c r="D52" s="292"/>
      <c r="E52" s="810">
        <v>22</v>
      </c>
      <c r="F52" s="290"/>
      <c r="G52" s="276"/>
      <c r="H52" s="277"/>
      <c r="I52" s="276"/>
      <c r="J52" s="276"/>
      <c r="K52" s="276"/>
      <c r="L52" s="283"/>
    </row>
    <row r="53" spans="1:12" ht="33" customHeight="1" x14ac:dyDescent="0.2">
      <c r="A53" s="283"/>
      <c r="B53" s="293"/>
      <c r="C53" s="294"/>
      <c r="D53" s="294"/>
      <c r="E53" s="817"/>
      <c r="F53" s="282"/>
      <c r="G53" s="274"/>
      <c r="H53" s="277"/>
      <c r="I53" s="274"/>
      <c r="J53" s="274"/>
      <c r="K53" s="275"/>
      <c r="L53" s="283"/>
    </row>
    <row r="54" spans="1:12" ht="33" customHeight="1" x14ac:dyDescent="0.2">
      <c r="A54" s="283"/>
      <c r="B54" s="283"/>
      <c r="C54" s="281"/>
      <c r="D54" s="281"/>
      <c r="E54" s="815"/>
      <c r="F54" s="282"/>
      <c r="G54" s="274"/>
      <c r="H54" s="277"/>
      <c r="I54" s="274"/>
      <c r="J54" s="274"/>
      <c r="K54" s="275"/>
      <c r="L54" s="283"/>
    </row>
    <row r="55" spans="1:12" ht="19.5" customHeight="1" x14ac:dyDescent="0.2">
      <c r="A55" s="283"/>
      <c r="B55" s="805" t="s">
        <v>50</v>
      </c>
      <c r="C55" s="805"/>
      <c r="D55" s="301"/>
      <c r="E55" s="818"/>
      <c r="F55" s="282"/>
      <c r="G55" s="274"/>
      <c r="H55" s="277"/>
      <c r="I55" s="274"/>
      <c r="J55" s="274"/>
      <c r="K55" s="275"/>
      <c r="L55" s="283"/>
    </row>
    <row r="56" spans="1:12" ht="21" customHeight="1" x14ac:dyDescent="0.2">
      <c r="A56" s="283"/>
      <c r="B56" s="283"/>
      <c r="C56" s="283"/>
      <c r="D56" s="283"/>
      <c r="E56" s="818"/>
      <c r="F56" s="282"/>
      <c r="G56" s="274"/>
      <c r="H56" s="277"/>
      <c r="I56" s="274"/>
      <c r="J56" s="274"/>
      <c r="K56" s="275"/>
      <c r="L56" s="283"/>
    </row>
    <row r="57" spans="1:12" ht="22.5" customHeight="1" x14ac:dyDescent="0.2">
      <c r="A57" s="283"/>
      <c r="B57" s="806" t="s">
        <v>386</v>
      </c>
      <c r="C57" s="804"/>
      <c r="D57" s="1038" t="s">
        <v>688</v>
      </c>
      <c r="E57" s="897"/>
      <c r="F57" s="804"/>
      <c r="G57" s="274"/>
      <c r="H57" s="277"/>
      <c r="I57" s="274"/>
      <c r="J57" s="274"/>
      <c r="K57" s="275"/>
      <c r="L57" s="283"/>
    </row>
    <row r="58" spans="1:12" ht="22.5" customHeight="1" x14ac:dyDescent="0.2">
      <c r="A58" s="283"/>
      <c r="B58" s="806" t="s">
        <v>387</v>
      </c>
      <c r="C58" s="367"/>
      <c r="D58" s="1038" t="s">
        <v>694</v>
      </c>
      <c r="E58" s="897"/>
      <c r="F58" s="368"/>
      <c r="G58" s="274"/>
      <c r="H58" s="277"/>
      <c r="I58" s="274"/>
      <c r="J58" s="274"/>
      <c r="K58" s="275"/>
      <c r="L58" s="283"/>
    </row>
    <row r="59" spans="1:12" s="137" customFormat="1" ht="28.5" customHeight="1" x14ac:dyDescent="0.2">
      <c r="A59" s="285"/>
      <c r="B59" s="1535"/>
      <c r="C59" s="1535"/>
      <c r="D59" s="1535"/>
      <c r="E59" s="815"/>
      <c r="F59" s="281"/>
      <c r="G59" s="278"/>
      <c r="H59" s="278"/>
      <c r="I59" s="278"/>
      <c r="J59" s="278"/>
      <c r="K59" s="278"/>
      <c r="L59" s="285"/>
    </row>
    <row r="60" spans="1:12" ht="7.5" customHeight="1" x14ac:dyDescent="0.2">
      <c r="A60" s="283"/>
      <c r="B60" s="1535"/>
      <c r="C60" s="1535"/>
      <c r="D60" s="1535"/>
      <c r="E60" s="819"/>
      <c r="F60" s="284"/>
      <c r="G60" s="284"/>
      <c r="H60" s="284"/>
      <c r="I60" s="284"/>
      <c r="J60" s="284"/>
      <c r="K60" s="284"/>
      <c r="L60" s="284"/>
    </row>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64"/>
  <sheetViews>
    <sheetView zoomScaleNormal="100" workbookViewId="0"/>
  </sheetViews>
  <sheetFormatPr defaultRowHeight="12.75" x14ac:dyDescent="0.2"/>
  <cols>
    <col min="1" max="1" width="1" style="412" customWidth="1"/>
    <col min="2" max="2" width="2.5703125" style="412" customWidth="1"/>
    <col min="3" max="3" width="1" style="412" customWidth="1"/>
    <col min="4" max="4" width="42.28515625" style="412" customWidth="1"/>
    <col min="5" max="5" width="0.28515625" style="412" customWidth="1"/>
    <col min="6" max="6" width="8" style="412" customWidth="1"/>
    <col min="7" max="7" width="11.28515625" style="412" customWidth="1"/>
    <col min="8" max="8" width="8" style="412" customWidth="1"/>
    <col min="9" max="9" width="13.28515625" style="412" customWidth="1"/>
    <col min="10" max="10" width="11.42578125" style="412" customWidth="1"/>
    <col min="11" max="11" width="2.5703125" style="412" customWidth="1"/>
    <col min="12" max="12" width="1" style="412" customWidth="1"/>
    <col min="13" max="16384" width="9.140625" style="412"/>
  </cols>
  <sheetData>
    <row r="1" spans="1:12" x14ac:dyDescent="0.2">
      <c r="A1" s="407"/>
      <c r="B1" s="581"/>
      <c r="C1" s="1644"/>
      <c r="D1" s="1644"/>
      <c r="E1" s="1061"/>
      <c r="F1" s="411"/>
      <c r="G1" s="411"/>
      <c r="H1" s="1510"/>
      <c r="I1" s="1511" t="s">
        <v>689</v>
      </c>
      <c r="J1" s="1511"/>
      <c r="K1" s="1511"/>
      <c r="L1" s="407"/>
    </row>
    <row r="2" spans="1:12" ht="6" customHeight="1" x14ac:dyDescent="0.2">
      <c r="A2" s="407"/>
      <c r="B2" s="1062"/>
      <c r="C2" s="1063"/>
      <c r="D2" s="1063"/>
      <c r="E2" s="1063"/>
      <c r="F2" s="582"/>
      <c r="G2" s="582"/>
      <c r="H2" s="417"/>
      <c r="I2" s="417"/>
      <c r="J2" s="1645" t="s">
        <v>70</v>
      </c>
      <c r="K2" s="417"/>
      <c r="L2" s="407"/>
    </row>
    <row r="3" spans="1:12" ht="13.5" thickBot="1" x14ac:dyDescent="0.25">
      <c r="A3" s="407"/>
      <c r="B3" s="470"/>
      <c r="C3" s="417"/>
      <c r="D3" s="417"/>
      <c r="E3" s="417"/>
      <c r="F3" s="417"/>
      <c r="G3" s="417"/>
      <c r="H3" s="417"/>
      <c r="I3" s="417"/>
      <c r="J3" s="1646"/>
      <c r="K3" s="771"/>
      <c r="L3" s="407"/>
    </row>
    <row r="4" spans="1:12" ht="15" thickBot="1" x14ac:dyDescent="0.25">
      <c r="A4" s="407"/>
      <c r="B4" s="470"/>
      <c r="C4" s="1647" t="s">
        <v>443</v>
      </c>
      <c r="D4" s="1648"/>
      <c r="E4" s="1648"/>
      <c r="F4" s="1648"/>
      <c r="G4" s="1648"/>
      <c r="H4" s="1648"/>
      <c r="I4" s="1648"/>
      <c r="J4" s="1649"/>
      <c r="K4" s="417"/>
      <c r="L4" s="407"/>
    </row>
    <row r="5" spans="1:12" ht="7.5" customHeight="1" x14ac:dyDescent="0.2">
      <c r="A5" s="407"/>
      <c r="B5" s="470"/>
      <c r="C5" s="1512" t="s">
        <v>78</v>
      </c>
      <c r="D5" s="417"/>
      <c r="E5" s="417"/>
      <c r="F5" s="417"/>
      <c r="G5" s="417"/>
      <c r="H5" s="417"/>
      <c r="I5" s="417"/>
      <c r="J5" s="771"/>
      <c r="K5" s="417"/>
      <c r="L5" s="407"/>
    </row>
    <row r="6" spans="1:12" s="421" customFormat="1" ht="22.5" customHeight="1" x14ac:dyDescent="0.2">
      <c r="A6" s="419"/>
      <c r="B6" s="574"/>
      <c r="C6" s="1650">
        <v>2015</v>
      </c>
      <c r="D6" s="1651"/>
      <c r="E6" s="584"/>
      <c r="F6" s="1654" t="s">
        <v>388</v>
      </c>
      <c r="G6" s="1654"/>
      <c r="H6" s="1655" t="s">
        <v>444</v>
      </c>
      <c r="I6" s="1654"/>
      <c r="J6" s="1656" t="s">
        <v>445</v>
      </c>
      <c r="K6" s="415"/>
      <c r="L6" s="419"/>
    </row>
    <row r="7" spans="1:12" s="421" customFormat="1" ht="32.25" customHeight="1" x14ac:dyDescent="0.2">
      <c r="A7" s="419"/>
      <c r="B7" s="574"/>
      <c r="C7" s="1652"/>
      <c r="D7" s="1653"/>
      <c r="E7" s="584"/>
      <c r="F7" s="1065" t="s">
        <v>446</v>
      </c>
      <c r="G7" s="1065" t="s">
        <v>447</v>
      </c>
      <c r="H7" s="1066" t="s">
        <v>446</v>
      </c>
      <c r="I7" s="1067" t="s">
        <v>448</v>
      </c>
      <c r="J7" s="1657"/>
      <c r="K7" s="415"/>
      <c r="L7" s="419"/>
    </row>
    <row r="8" spans="1:12" s="421" customFormat="1" ht="18.75" customHeight="1" x14ac:dyDescent="0.2">
      <c r="A8" s="419"/>
      <c r="B8" s="574"/>
      <c r="C8" s="1642" t="s">
        <v>68</v>
      </c>
      <c r="D8" s="1642"/>
      <c r="E8" s="1068"/>
      <c r="F8" s="1069">
        <v>45317</v>
      </c>
      <c r="G8" s="1070">
        <v>18.317744165177814</v>
      </c>
      <c r="H8" s="1071">
        <v>881024</v>
      </c>
      <c r="I8" s="1072">
        <v>32.781776061546203</v>
      </c>
      <c r="J8" s="1072">
        <v>28.724645412612386</v>
      </c>
      <c r="K8" s="861"/>
      <c r="L8" s="419"/>
    </row>
    <row r="9" spans="1:12" s="421" customFormat="1" ht="17.25" customHeight="1" x14ac:dyDescent="0.2">
      <c r="A9" s="419"/>
      <c r="B9" s="574"/>
      <c r="C9" s="859" t="s">
        <v>355</v>
      </c>
      <c r="D9" s="860"/>
      <c r="E9" s="860"/>
      <c r="F9" s="1073">
        <v>1415</v>
      </c>
      <c r="G9" s="1074">
        <v>11.416814587703728</v>
      </c>
      <c r="H9" s="1075">
        <v>8093</v>
      </c>
      <c r="I9" s="1076">
        <v>13.273305779702158</v>
      </c>
      <c r="J9" s="1076">
        <v>23.113554924008366</v>
      </c>
      <c r="K9" s="861"/>
      <c r="L9" s="419"/>
    </row>
    <row r="10" spans="1:12" s="868" customFormat="1" ht="17.25" customHeight="1" x14ac:dyDescent="0.2">
      <c r="A10" s="865"/>
      <c r="B10" s="866"/>
      <c r="C10" s="859" t="s">
        <v>356</v>
      </c>
      <c r="D10" s="867"/>
      <c r="E10" s="867"/>
      <c r="F10" s="1073">
        <v>164</v>
      </c>
      <c r="G10" s="1074">
        <v>30.483271375464682</v>
      </c>
      <c r="H10" s="1075">
        <v>3300</v>
      </c>
      <c r="I10" s="1076">
        <v>38.919683924991155</v>
      </c>
      <c r="J10" s="1076">
        <v>24.583333333333247</v>
      </c>
      <c r="K10" s="575"/>
      <c r="L10" s="865"/>
    </row>
    <row r="11" spans="1:12" s="868" customFormat="1" ht="17.25" customHeight="1" x14ac:dyDescent="0.2">
      <c r="A11" s="865"/>
      <c r="B11" s="866"/>
      <c r="C11" s="859" t="s">
        <v>357</v>
      </c>
      <c r="D11" s="867"/>
      <c r="E11" s="867"/>
      <c r="F11" s="1073">
        <v>6634</v>
      </c>
      <c r="G11" s="1074">
        <v>21.226083061368143</v>
      </c>
      <c r="H11" s="1075">
        <v>198406</v>
      </c>
      <c r="I11" s="1076">
        <v>33.168388004908238</v>
      </c>
      <c r="J11" s="1076">
        <v>28.168039273005903</v>
      </c>
      <c r="K11" s="575"/>
      <c r="L11" s="865"/>
    </row>
    <row r="12" spans="1:12" s="421" customFormat="1" ht="24" customHeight="1" x14ac:dyDescent="0.2">
      <c r="A12" s="419"/>
      <c r="B12" s="574"/>
      <c r="C12" s="869"/>
      <c r="D12" s="862" t="s">
        <v>449</v>
      </c>
      <c r="E12" s="862"/>
      <c r="F12" s="1077">
        <v>1154</v>
      </c>
      <c r="G12" s="1078">
        <v>20.79653991710218</v>
      </c>
      <c r="H12" s="1079">
        <v>32662</v>
      </c>
      <c r="I12" s="1080">
        <v>36.49263153190396</v>
      </c>
      <c r="J12" s="1080">
        <v>20.197140407813308</v>
      </c>
      <c r="K12" s="861"/>
      <c r="L12" s="419"/>
    </row>
    <row r="13" spans="1:12" s="421" customFormat="1" ht="24" customHeight="1" x14ac:dyDescent="0.2">
      <c r="A13" s="419"/>
      <c r="B13" s="574"/>
      <c r="C13" s="869"/>
      <c r="D13" s="862" t="s">
        <v>450</v>
      </c>
      <c r="E13" s="862"/>
      <c r="F13" s="1077">
        <v>928</v>
      </c>
      <c r="G13" s="1078">
        <v>12.85852847443536</v>
      </c>
      <c r="H13" s="1079">
        <v>21907</v>
      </c>
      <c r="I13" s="1080">
        <v>12.930815679654344</v>
      </c>
      <c r="J13" s="1080">
        <v>25.995800429086756</v>
      </c>
      <c r="K13" s="861"/>
      <c r="L13" s="419"/>
    </row>
    <row r="14" spans="1:12" s="421" customFormat="1" ht="18" customHeight="1" x14ac:dyDescent="0.2">
      <c r="A14" s="419"/>
      <c r="B14" s="574"/>
      <c r="C14" s="869"/>
      <c r="D14" s="862" t="s">
        <v>451</v>
      </c>
      <c r="E14" s="862"/>
      <c r="F14" s="1077">
        <v>315</v>
      </c>
      <c r="G14" s="1078">
        <v>21.472392638036812</v>
      </c>
      <c r="H14" s="1079">
        <v>10108</v>
      </c>
      <c r="I14" s="1080">
        <v>43.744319903059683</v>
      </c>
      <c r="J14" s="1080">
        <v>32.076177285318579</v>
      </c>
      <c r="K14" s="861"/>
      <c r="L14" s="419"/>
    </row>
    <row r="15" spans="1:12" s="421" customFormat="1" ht="24" customHeight="1" x14ac:dyDescent="0.2">
      <c r="A15" s="419"/>
      <c r="B15" s="574"/>
      <c r="C15" s="869"/>
      <c r="D15" s="862" t="s">
        <v>452</v>
      </c>
      <c r="E15" s="862"/>
      <c r="F15" s="1077">
        <v>218</v>
      </c>
      <c r="G15" s="1078">
        <v>46.581196581196579</v>
      </c>
      <c r="H15" s="1079">
        <v>8257</v>
      </c>
      <c r="I15" s="1080">
        <v>61.426871001339087</v>
      </c>
      <c r="J15" s="1080">
        <v>32.409834080174384</v>
      </c>
      <c r="K15" s="861"/>
      <c r="L15" s="419"/>
    </row>
    <row r="16" spans="1:12" s="421" customFormat="1" ht="17.25" customHeight="1" x14ac:dyDescent="0.2">
      <c r="A16" s="419"/>
      <c r="B16" s="574"/>
      <c r="C16" s="869"/>
      <c r="D16" s="862" t="s">
        <v>399</v>
      </c>
      <c r="E16" s="862"/>
      <c r="F16" s="1077">
        <v>59</v>
      </c>
      <c r="G16" s="1078">
        <v>65.555555555555557</v>
      </c>
      <c r="H16" s="1079">
        <v>4616</v>
      </c>
      <c r="I16" s="1080">
        <v>69.403097278604719</v>
      </c>
      <c r="J16" s="1080">
        <v>38.040727902946067</v>
      </c>
      <c r="K16" s="861"/>
      <c r="L16" s="419"/>
    </row>
    <row r="17" spans="1:12" s="421" customFormat="1" ht="17.25" customHeight="1" x14ac:dyDescent="0.2">
      <c r="A17" s="419"/>
      <c r="B17" s="574"/>
      <c r="C17" s="869"/>
      <c r="D17" s="862" t="s">
        <v>400</v>
      </c>
      <c r="E17" s="862"/>
      <c r="F17" s="1077">
        <v>291</v>
      </c>
      <c r="G17" s="1078">
        <v>41.630901287553648</v>
      </c>
      <c r="H17" s="1079">
        <v>13210</v>
      </c>
      <c r="I17" s="1080">
        <v>53.518616051533442</v>
      </c>
      <c r="J17" s="1080">
        <v>26.97411052233161</v>
      </c>
      <c r="K17" s="861"/>
      <c r="L17" s="419"/>
    </row>
    <row r="18" spans="1:12" s="421" customFormat="1" ht="17.25" customHeight="1" x14ac:dyDescent="0.2">
      <c r="A18" s="419"/>
      <c r="B18" s="574"/>
      <c r="C18" s="869"/>
      <c r="D18" s="862" t="s">
        <v>401</v>
      </c>
      <c r="E18" s="862"/>
      <c r="F18" s="1077">
        <v>471</v>
      </c>
      <c r="G18" s="1078">
        <v>24.685534591194969</v>
      </c>
      <c r="H18" s="1079">
        <v>11013</v>
      </c>
      <c r="I18" s="1080">
        <v>31.24166690306658</v>
      </c>
      <c r="J18" s="1080">
        <v>24.066830109870139</v>
      </c>
      <c r="K18" s="861"/>
      <c r="L18" s="419"/>
    </row>
    <row r="19" spans="1:12" s="421" customFormat="1" ht="17.25" customHeight="1" x14ac:dyDescent="0.2">
      <c r="A19" s="419"/>
      <c r="B19" s="574"/>
      <c r="C19" s="869"/>
      <c r="D19" s="862" t="s">
        <v>453</v>
      </c>
      <c r="E19" s="862"/>
      <c r="F19" s="1077">
        <v>1363</v>
      </c>
      <c r="G19" s="1078">
        <v>24.369747899159663</v>
      </c>
      <c r="H19" s="1079">
        <v>26553</v>
      </c>
      <c r="I19" s="1080">
        <v>34.632390343154519</v>
      </c>
      <c r="J19" s="1080">
        <v>28.278047678228685</v>
      </c>
      <c r="K19" s="861"/>
      <c r="L19" s="419"/>
    </row>
    <row r="20" spans="1:12" s="421" customFormat="1" ht="36.75" customHeight="1" x14ac:dyDescent="0.2">
      <c r="A20" s="419"/>
      <c r="B20" s="574"/>
      <c r="C20" s="869"/>
      <c r="D20" s="862" t="s">
        <v>454</v>
      </c>
      <c r="E20" s="862"/>
      <c r="F20" s="1077">
        <v>803</v>
      </c>
      <c r="G20" s="1078">
        <v>30.683989300726022</v>
      </c>
      <c r="H20" s="1079">
        <v>29893</v>
      </c>
      <c r="I20" s="1080">
        <v>45.182207040401444</v>
      </c>
      <c r="J20" s="1080">
        <v>28.998260462315535</v>
      </c>
      <c r="K20" s="861"/>
      <c r="L20" s="419"/>
    </row>
    <row r="21" spans="1:12" s="421" customFormat="1" ht="23.25" customHeight="1" x14ac:dyDescent="0.2">
      <c r="A21" s="419"/>
      <c r="B21" s="574"/>
      <c r="C21" s="869"/>
      <c r="D21" s="862" t="s">
        <v>455</v>
      </c>
      <c r="E21" s="862"/>
      <c r="F21" s="1077">
        <v>188</v>
      </c>
      <c r="G21" s="1078">
        <v>41.409691629955944</v>
      </c>
      <c r="H21" s="1079">
        <v>21970</v>
      </c>
      <c r="I21" s="1080">
        <v>68.934140754918261</v>
      </c>
      <c r="J21" s="1080">
        <v>41.580109239872449</v>
      </c>
      <c r="K21" s="861"/>
      <c r="L21" s="419"/>
    </row>
    <row r="22" spans="1:12" s="421" customFormat="1" ht="18" customHeight="1" x14ac:dyDescent="0.2">
      <c r="A22" s="419"/>
      <c r="B22" s="574"/>
      <c r="C22" s="869"/>
      <c r="D22" s="875" t="s">
        <v>456</v>
      </c>
      <c r="E22" s="862"/>
      <c r="F22" s="1077">
        <v>844</v>
      </c>
      <c r="G22" s="1078">
        <v>16.2557781201849</v>
      </c>
      <c r="H22" s="1079">
        <v>18217</v>
      </c>
      <c r="I22" s="1080">
        <v>29.659237068754983</v>
      </c>
      <c r="J22" s="1080">
        <v>24.126145907668956</v>
      </c>
      <c r="K22" s="861"/>
      <c r="L22" s="419"/>
    </row>
    <row r="23" spans="1:12" s="873" customFormat="1" ht="18" customHeight="1" x14ac:dyDescent="0.2">
      <c r="A23" s="870"/>
      <c r="B23" s="871"/>
      <c r="C23" s="859" t="s">
        <v>457</v>
      </c>
      <c r="D23" s="862"/>
      <c r="E23" s="862"/>
      <c r="F23" s="1081">
        <v>100</v>
      </c>
      <c r="G23" s="1082">
        <v>52.356020942408378</v>
      </c>
      <c r="H23" s="1075">
        <v>5441</v>
      </c>
      <c r="I23" s="1076">
        <v>81.500898741761532</v>
      </c>
      <c r="J23" s="1076">
        <v>31.59639772100698</v>
      </c>
      <c r="K23" s="872"/>
      <c r="L23" s="870"/>
    </row>
    <row r="24" spans="1:12" s="873" customFormat="1" ht="18" customHeight="1" x14ac:dyDescent="0.2">
      <c r="A24" s="870"/>
      <c r="B24" s="871"/>
      <c r="C24" s="859" t="s">
        <v>358</v>
      </c>
      <c r="D24" s="862"/>
      <c r="E24" s="862"/>
      <c r="F24" s="1081">
        <v>282</v>
      </c>
      <c r="G24" s="1082">
        <v>47.959183673469383</v>
      </c>
      <c r="H24" s="1075">
        <v>11510</v>
      </c>
      <c r="I24" s="1076">
        <v>54.42337699181995</v>
      </c>
      <c r="J24" s="1076">
        <v>26.54526498696794</v>
      </c>
      <c r="K24" s="872"/>
      <c r="L24" s="870"/>
    </row>
    <row r="25" spans="1:12" s="873" customFormat="1" ht="18" customHeight="1" x14ac:dyDescent="0.2">
      <c r="A25" s="870"/>
      <c r="B25" s="871"/>
      <c r="C25" s="859" t="s">
        <v>359</v>
      </c>
      <c r="D25" s="862"/>
      <c r="E25" s="862"/>
      <c r="F25" s="1081">
        <v>3783</v>
      </c>
      <c r="G25" s="1082">
        <v>15.18362432269717</v>
      </c>
      <c r="H25" s="1075">
        <v>44246</v>
      </c>
      <c r="I25" s="1076">
        <v>22.479639480355846</v>
      </c>
      <c r="J25" s="1076">
        <v>24.274216878361358</v>
      </c>
      <c r="K25" s="872"/>
      <c r="L25" s="870"/>
    </row>
    <row r="26" spans="1:12" s="873" customFormat="1" ht="18" customHeight="1" x14ac:dyDescent="0.2">
      <c r="A26" s="870"/>
      <c r="B26" s="871"/>
      <c r="C26" s="876" t="s">
        <v>360</v>
      </c>
      <c r="D26" s="875"/>
      <c r="E26" s="875"/>
      <c r="F26" s="1081">
        <v>11492</v>
      </c>
      <c r="G26" s="1082">
        <v>17.153518919322337</v>
      </c>
      <c r="H26" s="1075">
        <v>184933</v>
      </c>
      <c r="I26" s="1076">
        <v>35.554124330715474</v>
      </c>
      <c r="J26" s="1076">
        <v>30.780839547295233</v>
      </c>
      <c r="K26" s="872"/>
      <c r="L26" s="870"/>
    </row>
    <row r="27" spans="1:12" s="873" customFormat="1" ht="22.5" customHeight="1" x14ac:dyDescent="0.2">
      <c r="A27" s="870"/>
      <c r="B27" s="871"/>
      <c r="C27" s="874"/>
      <c r="D27" s="875" t="s">
        <v>458</v>
      </c>
      <c r="E27" s="875"/>
      <c r="F27" s="1083">
        <v>1932</v>
      </c>
      <c r="G27" s="1084">
        <v>17.463617463617464</v>
      </c>
      <c r="H27" s="1079">
        <v>15893</v>
      </c>
      <c r="I27" s="1080">
        <v>24.055154459731494</v>
      </c>
      <c r="J27" s="1080">
        <v>26.655823318441936</v>
      </c>
      <c r="K27" s="872"/>
      <c r="L27" s="870"/>
    </row>
    <row r="28" spans="1:12" s="873" customFormat="1" ht="17.25" customHeight="1" x14ac:dyDescent="0.2">
      <c r="A28" s="870"/>
      <c r="B28" s="871"/>
      <c r="C28" s="874"/>
      <c r="D28" s="875" t="s">
        <v>459</v>
      </c>
      <c r="E28" s="875"/>
      <c r="F28" s="1083">
        <v>3909</v>
      </c>
      <c r="G28" s="1084">
        <v>20.720911741319906</v>
      </c>
      <c r="H28" s="1079">
        <v>46035</v>
      </c>
      <c r="I28" s="1080">
        <v>28.231246627091206</v>
      </c>
      <c r="J28" s="1080">
        <v>25.448941023134406</v>
      </c>
      <c r="K28" s="872"/>
      <c r="L28" s="870"/>
    </row>
    <row r="29" spans="1:12" s="873" customFormat="1" ht="17.25" customHeight="1" x14ac:dyDescent="0.2">
      <c r="A29" s="870"/>
      <c r="B29" s="871"/>
      <c r="C29" s="874"/>
      <c r="D29" s="875" t="s">
        <v>460</v>
      </c>
      <c r="E29" s="875"/>
      <c r="F29" s="1083">
        <v>5651</v>
      </c>
      <c r="G29" s="1084">
        <v>15.24536649850271</v>
      </c>
      <c r="H29" s="1079">
        <v>123005</v>
      </c>
      <c r="I29" s="1080">
        <v>42.268016439184635</v>
      </c>
      <c r="J29" s="1080">
        <v>33.30929637006593</v>
      </c>
      <c r="K29" s="872"/>
      <c r="L29" s="870"/>
    </row>
    <row r="30" spans="1:12" s="873" customFormat="1" ht="17.25" customHeight="1" x14ac:dyDescent="0.2">
      <c r="A30" s="870"/>
      <c r="B30" s="871"/>
      <c r="C30" s="876" t="s">
        <v>361</v>
      </c>
      <c r="D30" s="877"/>
      <c r="E30" s="877"/>
      <c r="F30" s="1081">
        <v>1856</v>
      </c>
      <c r="G30" s="1082">
        <v>20.751341681574239</v>
      </c>
      <c r="H30" s="1075">
        <v>59926</v>
      </c>
      <c r="I30" s="1076">
        <v>44.786069279922273</v>
      </c>
      <c r="J30" s="1076">
        <v>33.255431699095389</v>
      </c>
      <c r="K30" s="872"/>
      <c r="L30" s="870"/>
    </row>
    <row r="31" spans="1:12" s="873" customFormat="1" ht="17.25" customHeight="1" x14ac:dyDescent="0.2">
      <c r="A31" s="870"/>
      <c r="B31" s="871"/>
      <c r="C31" s="876" t="s">
        <v>362</v>
      </c>
      <c r="D31" s="863"/>
      <c r="E31" s="863"/>
      <c r="F31" s="1081">
        <v>3343</v>
      </c>
      <c r="G31" s="1082">
        <v>11.150767178118747</v>
      </c>
      <c r="H31" s="1075">
        <v>45847</v>
      </c>
      <c r="I31" s="1076">
        <v>22.708226017355472</v>
      </c>
      <c r="J31" s="1076">
        <v>27.164372805199875</v>
      </c>
      <c r="K31" s="872"/>
      <c r="L31" s="870"/>
    </row>
    <row r="32" spans="1:12" s="873" customFormat="1" ht="17.25" customHeight="1" x14ac:dyDescent="0.2">
      <c r="A32" s="870"/>
      <c r="B32" s="871"/>
      <c r="C32" s="876" t="s">
        <v>461</v>
      </c>
      <c r="D32" s="863"/>
      <c r="E32" s="863"/>
      <c r="F32" s="1081">
        <v>1018</v>
      </c>
      <c r="G32" s="1082">
        <v>25.399201596806385</v>
      </c>
      <c r="H32" s="1075">
        <v>29639</v>
      </c>
      <c r="I32" s="1076">
        <v>41.03192402469751</v>
      </c>
      <c r="J32" s="1076">
        <v>31.333681973076153</v>
      </c>
      <c r="K32" s="872"/>
      <c r="L32" s="870"/>
    </row>
    <row r="33" spans="1:13" s="873" customFormat="1" ht="17.25" customHeight="1" x14ac:dyDescent="0.2">
      <c r="A33" s="870"/>
      <c r="B33" s="871"/>
      <c r="C33" s="876" t="s">
        <v>363</v>
      </c>
      <c r="D33" s="878"/>
      <c r="E33" s="878"/>
      <c r="F33" s="1081">
        <v>986</v>
      </c>
      <c r="G33" s="1082">
        <v>31.816715069377217</v>
      </c>
      <c r="H33" s="1075">
        <v>59588</v>
      </c>
      <c r="I33" s="1076">
        <v>75.146287328490715</v>
      </c>
      <c r="J33" s="1076">
        <v>29.250738403705267</v>
      </c>
      <c r="K33" s="872"/>
      <c r="L33" s="870">
        <v>607</v>
      </c>
    </row>
    <row r="34" spans="1:13" s="873" customFormat="1" ht="17.25" customHeight="1" x14ac:dyDescent="0.2">
      <c r="A34" s="870"/>
      <c r="B34" s="871"/>
      <c r="C34" s="876" t="s">
        <v>364</v>
      </c>
      <c r="D34" s="879"/>
      <c r="E34" s="879"/>
      <c r="F34" s="1081">
        <v>705</v>
      </c>
      <c r="G34" s="1082">
        <v>12.591534202536167</v>
      </c>
      <c r="H34" s="1075">
        <v>3063</v>
      </c>
      <c r="I34" s="1076">
        <v>14.874708624708624</v>
      </c>
      <c r="J34" s="1076">
        <v>26.413320274240935</v>
      </c>
      <c r="K34" s="872"/>
      <c r="L34" s="870"/>
    </row>
    <row r="35" spans="1:13" s="873" customFormat="1" ht="17.25" customHeight="1" x14ac:dyDescent="0.2">
      <c r="A35" s="870"/>
      <c r="B35" s="871"/>
      <c r="C35" s="859" t="s">
        <v>462</v>
      </c>
      <c r="D35" s="880"/>
      <c r="E35" s="880"/>
      <c r="F35" s="1081">
        <v>5355</v>
      </c>
      <c r="G35" s="1082">
        <v>28.351334180432019</v>
      </c>
      <c r="H35" s="1075">
        <v>43173</v>
      </c>
      <c r="I35" s="1076">
        <v>35.368860852824312</v>
      </c>
      <c r="J35" s="1076">
        <v>32.199939777175665</v>
      </c>
      <c r="K35" s="872"/>
      <c r="L35" s="870"/>
    </row>
    <row r="36" spans="1:13" s="873" customFormat="1" ht="17.25" customHeight="1" x14ac:dyDescent="0.2">
      <c r="A36" s="870"/>
      <c r="B36" s="871"/>
      <c r="C36" s="859" t="s">
        <v>463</v>
      </c>
      <c r="D36" s="864"/>
      <c r="E36" s="864"/>
      <c r="F36" s="1081">
        <v>1416</v>
      </c>
      <c r="G36" s="1082">
        <v>21.223021582733814</v>
      </c>
      <c r="H36" s="1075">
        <v>67427</v>
      </c>
      <c r="I36" s="1076">
        <v>26.836510103442375</v>
      </c>
      <c r="J36" s="1076">
        <v>29.070283417622026</v>
      </c>
      <c r="K36" s="872"/>
      <c r="L36" s="870"/>
    </row>
    <row r="37" spans="1:13" s="873" customFormat="1" ht="17.25" customHeight="1" x14ac:dyDescent="0.2">
      <c r="A37" s="870"/>
      <c r="B37" s="871"/>
      <c r="C37" s="859" t="s">
        <v>464</v>
      </c>
      <c r="D37" s="412"/>
      <c r="E37" s="864"/>
      <c r="F37" s="1081">
        <v>175</v>
      </c>
      <c r="G37" s="1082">
        <v>29.36241610738255</v>
      </c>
      <c r="H37" s="1075">
        <v>2812</v>
      </c>
      <c r="I37" s="1076">
        <v>26.202012672381663</v>
      </c>
      <c r="J37" s="1076">
        <v>50.698790896159338</v>
      </c>
      <c r="K37" s="872"/>
      <c r="L37" s="870"/>
      <c r="M37" s="1085"/>
    </row>
    <row r="38" spans="1:13" s="873" customFormat="1" ht="17.25" customHeight="1" x14ac:dyDescent="0.2">
      <c r="A38" s="870"/>
      <c r="B38" s="871"/>
      <c r="C38" s="876" t="s">
        <v>365</v>
      </c>
      <c r="D38" s="862"/>
      <c r="E38" s="862"/>
      <c r="F38" s="1081">
        <v>912</v>
      </c>
      <c r="G38" s="1082">
        <v>26.327944572748269</v>
      </c>
      <c r="H38" s="1075">
        <v>15326</v>
      </c>
      <c r="I38" s="1076">
        <v>28.541100227196541</v>
      </c>
      <c r="J38" s="1076">
        <v>23.708795510896273</v>
      </c>
      <c r="K38" s="872"/>
      <c r="L38" s="870"/>
      <c r="M38" s="1085"/>
    </row>
    <row r="39" spans="1:13" s="873" customFormat="1" ht="17.25" customHeight="1" x14ac:dyDescent="0.2">
      <c r="A39" s="870"/>
      <c r="B39" s="871"/>
      <c r="C39" s="876" t="s">
        <v>366</v>
      </c>
      <c r="D39" s="862"/>
      <c r="E39" s="862"/>
      <c r="F39" s="1081">
        <v>3358</v>
      </c>
      <c r="G39" s="1082">
        <v>24.130497269330267</v>
      </c>
      <c r="H39" s="1075">
        <v>78515</v>
      </c>
      <c r="I39" s="1076">
        <v>32.825643426927769</v>
      </c>
      <c r="J39" s="1076">
        <v>23.710195504043696</v>
      </c>
      <c r="K39" s="872"/>
      <c r="L39" s="870"/>
      <c r="M39" s="1085"/>
    </row>
    <row r="40" spans="1:13" s="873" customFormat="1" ht="17.25" customHeight="1" x14ac:dyDescent="0.2">
      <c r="A40" s="870"/>
      <c r="B40" s="871"/>
      <c r="C40" s="876" t="s">
        <v>465</v>
      </c>
      <c r="D40" s="860"/>
      <c r="E40" s="860"/>
      <c r="F40" s="1081">
        <v>402</v>
      </c>
      <c r="G40" s="1082">
        <v>14.602252088630586</v>
      </c>
      <c r="H40" s="1075">
        <v>4912</v>
      </c>
      <c r="I40" s="1076">
        <v>22.494962447334675</v>
      </c>
      <c r="J40" s="1076">
        <v>21.812092833876253</v>
      </c>
      <c r="K40" s="872"/>
      <c r="L40" s="870"/>
      <c r="M40" s="1085"/>
    </row>
    <row r="41" spans="1:13" s="873" customFormat="1" ht="17.25" customHeight="1" x14ac:dyDescent="0.2">
      <c r="A41" s="870"/>
      <c r="B41" s="871"/>
      <c r="C41" s="876" t="s">
        <v>367</v>
      </c>
      <c r="D41" s="860"/>
      <c r="E41" s="860"/>
      <c r="F41" s="1081">
        <v>1920</v>
      </c>
      <c r="G41" s="1082">
        <v>15.253833320092159</v>
      </c>
      <c r="H41" s="1075">
        <v>14859</v>
      </c>
      <c r="I41" s="1076">
        <v>21.713525835866264</v>
      </c>
      <c r="J41" s="1076">
        <v>26.275725149740893</v>
      </c>
      <c r="K41" s="872"/>
      <c r="L41" s="870"/>
      <c r="M41" s="1085"/>
    </row>
    <row r="42" spans="1:13" s="588" customFormat="1" ht="17.25" customHeight="1" x14ac:dyDescent="0.2">
      <c r="A42" s="870"/>
      <c r="B42" s="871"/>
      <c r="C42" s="876" t="s">
        <v>402</v>
      </c>
      <c r="D42" s="860"/>
      <c r="E42" s="860"/>
      <c r="F42" s="1086">
        <v>1</v>
      </c>
      <c r="G42" s="1082">
        <v>7.6923076923076925</v>
      </c>
      <c r="H42" s="1075">
        <v>8</v>
      </c>
      <c r="I42" s="1076">
        <v>8.791208791208792</v>
      </c>
      <c r="J42" s="1076">
        <v>8.625</v>
      </c>
      <c r="K42" s="872"/>
      <c r="L42" s="870"/>
      <c r="M42" s="1087"/>
    </row>
    <row r="43" spans="1:13" ht="39" customHeight="1" x14ac:dyDescent="0.2">
      <c r="A43" s="407"/>
      <c r="B43" s="470"/>
      <c r="C43" s="1634" t="s">
        <v>466</v>
      </c>
      <c r="D43" s="1634"/>
      <c r="E43" s="1634"/>
      <c r="F43" s="1634"/>
      <c r="G43" s="1634"/>
      <c r="H43" s="1634"/>
      <c r="I43" s="1634"/>
      <c r="J43" s="1634"/>
      <c r="K43" s="1634"/>
      <c r="L43" s="152"/>
      <c r="M43" s="434"/>
    </row>
    <row r="44" spans="1:13" s="438" customFormat="1" ht="13.5" customHeight="1" x14ac:dyDescent="0.2">
      <c r="A44" s="586"/>
      <c r="B44" s="587"/>
      <c r="C44" s="597" t="s">
        <v>476</v>
      </c>
      <c r="D44" s="598"/>
      <c r="E44" s="598"/>
      <c r="F44" s="1088"/>
      <c r="G44" s="1088"/>
      <c r="H44" s="1088"/>
      <c r="I44" s="1088"/>
      <c r="J44" s="1089"/>
      <c r="K44" s="1090"/>
      <c r="L44" s="586"/>
      <c r="M44" s="592"/>
    </row>
    <row r="45" spans="1:13" s="438" customFormat="1" ht="13.5" customHeight="1" x14ac:dyDescent="0.2">
      <c r="A45" s="435"/>
      <c r="B45" s="591">
        <v>12</v>
      </c>
      <c r="C45" s="1643">
        <v>42979</v>
      </c>
      <c r="D45" s="1643"/>
      <c r="E45" s="1060"/>
      <c r="F45" s="152"/>
      <c r="G45" s="152"/>
      <c r="H45" s="152"/>
      <c r="I45" s="152"/>
      <c r="J45" s="152"/>
      <c r="K45" s="590"/>
      <c r="L45" s="435"/>
      <c r="M45" s="592"/>
    </row>
    <row r="46" spans="1:13" x14ac:dyDescent="0.2">
      <c r="A46" s="592"/>
      <c r="B46" s="593"/>
      <c r="C46" s="594"/>
      <c r="D46" s="153"/>
      <c r="E46" s="153"/>
      <c r="F46" s="153"/>
      <c r="G46" s="153"/>
      <c r="H46" s="153"/>
      <c r="I46" s="153"/>
      <c r="J46" s="153"/>
      <c r="K46" s="595"/>
      <c r="L46" s="592"/>
      <c r="M46" s="434"/>
    </row>
    <row r="47" spans="1:13" x14ac:dyDescent="0.2">
      <c r="A47" s="434"/>
      <c r="B47" s="434"/>
      <c r="C47" s="434"/>
      <c r="D47" s="434"/>
      <c r="E47" s="434"/>
      <c r="F47" s="1092"/>
      <c r="G47" s="1092"/>
      <c r="H47" s="1092"/>
      <c r="I47" s="1092"/>
      <c r="J47" s="1093"/>
      <c r="K47" s="1091"/>
      <c r="L47" s="1094"/>
      <c r="M47" s="434"/>
    </row>
    <row r="48" spans="1:13" x14ac:dyDescent="0.2">
      <c r="J48" s="1091"/>
      <c r="K48" s="1091"/>
      <c r="L48" s="1091"/>
      <c r="M48" s="434"/>
    </row>
    <row r="49" spans="7:13" x14ac:dyDescent="0.2">
      <c r="J49" s="1091"/>
      <c r="K49" s="1091"/>
      <c r="L49" s="1091"/>
      <c r="M49" s="434"/>
    </row>
    <row r="50" spans="7:13" x14ac:dyDescent="0.2">
      <c r="J50" s="1091"/>
      <c r="K50" s="1091"/>
      <c r="L50" s="1091"/>
      <c r="M50" s="434"/>
    </row>
    <row r="51" spans="7:13" x14ac:dyDescent="0.2">
      <c r="J51" s="1091"/>
      <c r="K51" s="1091"/>
      <c r="L51" s="1091"/>
      <c r="M51" s="434"/>
    </row>
    <row r="52" spans="7:13" x14ac:dyDescent="0.2">
      <c r="J52" s="1091"/>
      <c r="K52" s="1091"/>
      <c r="L52" s="1091"/>
    </row>
    <row r="53" spans="7:13" x14ac:dyDescent="0.2">
      <c r="J53" s="1091"/>
      <c r="K53" s="1091"/>
      <c r="L53" s="1091"/>
    </row>
    <row r="54" spans="7:13" x14ac:dyDescent="0.2">
      <c r="J54" s="1095"/>
      <c r="K54" s="1091"/>
      <c r="L54" s="1091"/>
    </row>
    <row r="55" spans="7:13" x14ac:dyDescent="0.2">
      <c r="J55" s="1091"/>
      <c r="K55" s="1091"/>
      <c r="L55" s="1091"/>
    </row>
    <row r="56" spans="7:13" x14ac:dyDescent="0.2">
      <c r="J56" s="1091"/>
      <c r="K56" s="1091"/>
      <c r="L56" s="1091"/>
    </row>
    <row r="57" spans="7:13" x14ac:dyDescent="0.2">
      <c r="J57" s="1091"/>
      <c r="K57" s="1091"/>
      <c r="L57" s="1091"/>
    </row>
    <row r="58" spans="7:13" x14ac:dyDescent="0.2">
      <c r="J58" s="1091"/>
      <c r="K58" s="1091"/>
      <c r="L58" s="1091"/>
    </row>
    <row r="64" spans="7:13" x14ac:dyDescent="0.2">
      <c r="G64" s="417"/>
    </row>
  </sheetData>
  <mergeCells count="10">
    <mergeCell ref="C1:D1"/>
    <mergeCell ref="J2:J3"/>
    <mergeCell ref="C4:J4"/>
    <mergeCell ref="C6:D7"/>
    <mergeCell ref="F6:G6"/>
    <mergeCell ref="H6:I6"/>
    <mergeCell ref="J6:J7"/>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84"/>
  <sheetViews>
    <sheetView zoomScaleNormal="100" workbookViewId="0"/>
  </sheetViews>
  <sheetFormatPr defaultRowHeight="12.75" x14ac:dyDescent="0.2"/>
  <cols>
    <col min="1" max="1" width="1" style="174" customWidth="1"/>
    <col min="2" max="2" width="2.42578125" style="174" customWidth="1"/>
    <col min="3" max="3" width="2" style="174" customWidth="1"/>
    <col min="4" max="4" width="23.7109375" style="174" customWidth="1"/>
    <col min="5" max="13" width="7.85546875" style="174" customWidth="1"/>
    <col min="14" max="14" width="2.5703125" style="174" customWidth="1"/>
    <col min="15" max="15" width="1" style="174" customWidth="1"/>
    <col min="16" max="16384" width="9.140625" style="174"/>
  </cols>
  <sheetData>
    <row r="1" spans="1:15" ht="13.5" customHeight="1" x14ac:dyDescent="0.2">
      <c r="A1" s="173"/>
      <c r="B1" s="1659" t="s">
        <v>385</v>
      </c>
      <c r="C1" s="1659"/>
      <c r="D1" s="1659"/>
      <c r="E1" s="1659"/>
      <c r="F1" s="235"/>
      <c r="G1" s="235"/>
      <c r="H1" s="235"/>
      <c r="I1" s="235"/>
      <c r="J1" s="235"/>
      <c r="K1" s="235"/>
      <c r="L1" s="235"/>
      <c r="M1" s="235"/>
      <c r="N1" s="235"/>
      <c r="O1" s="1157"/>
    </row>
    <row r="2" spans="1:15" ht="6" customHeight="1" x14ac:dyDescent="0.2">
      <c r="A2" s="173"/>
      <c r="B2" s="171"/>
      <c r="C2" s="171"/>
      <c r="D2" s="171"/>
      <c r="E2" s="171"/>
      <c r="F2" s="171"/>
      <c r="G2" s="171"/>
      <c r="H2" s="171"/>
      <c r="I2" s="171"/>
      <c r="J2" s="171"/>
      <c r="K2" s="171"/>
      <c r="L2" s="171"/>
      <c r="M2" s="171"/>
      <c r="N2" s="236"/>
      <c r="O2" s="1157"/>
    </row>
    <row r="3" spans="1:15" ht="11.25" customHeight="1" thickBot="1" x14ac:dyDescent="0.25">
      <c r="A3" s="173"/>
      <c r="B3" s="175"/>
      <c r="C3" s="175"/>
      <c r="D3" s="175"/>
      <c r="E3" s="175"/>
      <c r="F3" s="175"/>
      <c r="G3" s="175"/>
      <c r="H3" s="175"/>
      <c r="I3" s="175"/>
      <c r="J3" s="175"/>
      <c r="K3" s="175"/>
      <c r="L3" s="175"/>
      <c r="M3" s="1158" t="s">
        <v>70</v>
      </c>
      <c r="N3" s="237"/>
      <c r="O3" s="1157"/>
    </row>
    <row r="4" spans="1:15" s="1162" customFormat="1" ht="13.5" customHeight="1" thickBot="1" x14ac:dyDescent="0.25">
      <c r="A4" s="1159"/>
      <c r="B4" s="1160"/>
      <c r="C4" s="1104" t="s">
        <v>497</v>
      </c>
      <c r="D4" s="1105"/>
      <c r="E4" s="1105"/>
      <c r="F4" s="1105"/>
      <c r="G4" s="1105"/>
      <c r="H4" s="1105"/>
      <c r="I4" s="1105"/>
      <c r="J4" s="1105"/>
      <c r="K4" s="1105"/>
      <c r="L4" s="1105"/>
      <c r="M4" s="396"/>
      <c r="N4" s="237"/>
      <c r="O4" s="1161"/>
    </row>
    <row r="5" spans="1:15" s="1166" customFormat="1" ht="5.25" customHeight="1" x14ac:dyDescent="0.2">
      <c r="A5" s="1163"/>
      <c r="B5" s="206"/>
      <c r="C5" s="1664" t="s">
        <v>690</v>
      </c>
      <c r="D5" s="1664"/>
      <c r="E5" s="1164"/>
      <c r="F5" s="1164"/>
      <c r="G5" s="1164"/>
      <c r="H5" s="1164"/>
      <c r="I5" s="1164"/>
      <c r="J5" s="1164"/>
      <c r="K5" s="1164"/>
      <c r="L5" s="1164"/>
      <c r="M5" s="1164"/>
      <c r="N5" s="237"/>
      <c r="O5" s="1165"/>
    </row>
    <row r="6" spans="1:15" s="1166" customFormat="1" ht="13.5" customHeight="1" x14ac:dyDescent="0.2">
      <c r="A6" s="1163"/>
      <c r="B6" s="206"/>
      <c r="C6" s="1665"/>
      <c r="D6" s="1665"/>
      <c r="E6" s="1374">
        <v>2007</v>
      </c>
      <c r="F6" s="1374">
        <v>2008</v>
      </c>
      <c r="G6" s="1374">
        <v>2009</v>
      </c>
      <c r="H6" s="1374">
        <v>2010</v>
      </c>
      <c r="I6" s="1374">
        <v>2011</v>
      </c>
      <c r="J6" s="1374">
        <v>2012</v>
      </c>
      <c r="K6" s="1374">
        <v>2013</v>
      </c>
      <c r="L6" s="1374">
        <v>2014</v>
      </c>
      <c r="M6" s="1374">
        <v>2015</v>
      </c>
      <c r="N6" s="237"/>
      <c r="O6" s="1165"/>
    </row>
    <row r="7" spans="1:15" s="1166" customFormat="1" ht="3" customHeight="1" x14ac:dyDescent="0.2">
      <c r="A7" s="1163"/>
      <c r="B7" s="206"/>
      <c r="C7" s="1167"/>
      <c r="D7" s="1167"/>
      <c r="E7" s="1168"/>
      <c r="F7" s="1168"/>
      <c r="G7" s="1169"/>
      <c r="H7" s="1169"/>
      <c r="I7" s="1170"/>
      <c r="J7" s="1171"/>
      <c r="K7" s="1171"/>
      <c r="L7" s="1171"/>
      <c r="M7" s="1171"/>
      <c r="N7" s="237"/>
      <c r="O7" s="1165"/>
    </row>
    <row r="8" spans="1:15" s="1178" customFormat="1" ht="10.5" customHeight="1" x14ac:dyDescent="0.2">
      <c r="A8" s="1172"/>
      <c r="B8" s="1173"/>
      <c r="C8" s="1174" t="s">
        <v>388</v>
      </c>
      <c r="D8" s="1175"/>
      <c r="E8" s="1176">
        <v>341720</v>
      </c>
      <c r="F8" s="1176">
        <v>343663</v>
      </c>
      <c r="G8" s="1176">
        <v>336378</v>
      </c>
      <c r="H8" s="1176">
        <v>283311</v>
      </c>
      <c r="I8" s="1176">
        <v>281015</v>
      </c>
      <c r="J8" s="1176">
        <v>268026</v>
      </c>
      <c r="K8" s="1176">
        <v>265860</v>
      </c>
      <c r="L8" s="1176">
        <v>270181</v>
      </c>
      <c r="M8" s="1176">
        <v>273060</v>
      </c>
      <c r="N8" s="1450"/>
      <c r="O8" s="1177"/>
    </row>
    <row r="9" spans="1:15" s="1178" customFormat="1" ht="10.5" customHeight="1" x14ac:dyDescent="0.2">
      <c r="A9" s="1172"/>
      <c r="B9" s="1173"/>
      <c r="C9" s="1174" t="s">
        <v>389</v>
      </c>
      <c r="D9" s="1175"/>
      <c r="E9" s="1176">
        <v>397332</v>
      </c>
      <c r="F9" s="1176">
        <v>400210</v>
      </c>
      <c r="G9" s="1176">
        <v>390129</v>
      </c>
      <c r="H9" s="1176">
        <v>337570</v>
      </c>
      <c r="I9" s="1176">
        <v>334499</v>
      </c>
      <c r="J9" s="1176">
        <v>319177</v>
      </c>
      <c r="K9" s="1176">
        <v>315112</v>
      </c>
      <c r="L9" s="1176">
        <v>318886</v>
      </c>
      <c r="M9" s="1176">
        <v>321500</v>
      </c>
      <c r="N9" s="1179"/>
      <c r="O9" s="1177"/>
    </row>
    <row r="10" spans="1:15" s="1178" customFormat="1" ht="10.5" customHeight="1" x14ac:dyDescent="0.2">
      <c r="A10" s="1172"/>
      <c r="B10" s="1173"/>
      <c r="C10" s="1174" t="s">
        <v>498</v>
      </c>
      <c r="D10" s="1175"/>
      <c r="E10" s="1176">
        <v>3094177</v>
      </c>
      <c r="F10" s="1176">
        <v>3138017</v>
      </c>
      <c r="G10" s="1176">
        <v>2998781</v>
      </c>
      <c r="H10" s="1176">
        <v>2779077</v>
      </c>
      <c r="I10" s="1176">
        <v>2735237</v>
      </c>
      <c r="J10" s="1176">
        <v>2559732</v>
      </c>
      <c r="K10" s="1176">
        <v>2555676</v>
      </c>
      <c r="L10" s="1176">
        <v>2636881</v>
      </c>
      <c r="M10" s="1176">
        <v>2716011</v>
      </c>
      <c r="N10" s="1179"/>
      <c r="O10" s="1177"/>
    </row>
    <row r="11" spans="1:15" s="1178" customFormat="1" ht="10.5" customHeight="1" x14ac:dyDescent="0.2">
      <c r="A11" s="1172"/>
      <c r="B11" s="1173"/>
      <c r="C11" s="1174" t="s">
        <v>499</v>
      </c>
      <c r="D11" s="1175"/>
      <c r="E11" s="1176">
        <v>2848902</v>
      </c>
      <c r="F11" s="1176">
        <v>2894365</v>
      </c>
      <c r="G11" s="1176">
        <v>2759400</v>
      </c>
      <c r="H11" s="1176">
        <v>2599509</v>
      </c>
      <c r="I11" s="1176">
        <v>2553741</v>
      </c>
      <c r="J11" s="1176">
        <v>2387386</v>
      </c>
      <c r="K11" s="1176">
        <v>2384121</v>
      </c>
      <c r="L11" s="1176">
        <v>2458163</v>
      </c>
      <c r="M11" s="1176">
        <v>2537653</v>
      </c>
      <c r="N11" s="1179"/>
      <c r="O11" s="1177"/>
    </row>
    <row r="12" spans="1:15" s="1185" customFormat="1" ht="12" customHeight="1" x14ac:dyDescent="0.2">
      <c r="A12" s="1180"/>
      <c r="B12" s="1181"/>
      <c r="C12" s="1174" t="s">
        <v>500</v>
      </c>
      <c r="D12" s="1175"/>
      <c r="E12" s="1182"/>
      <c r="F12" s="1182"/>
      <c r="G12" s="1182"/>
      <c r="H12" s="1182"/>
      <c r="I12" s="1182"/>
      <c r="J12" s="1182"/>
      <c r="K12" s="1182"/>
      <c r="L12" s="1182"/>
      <c r="M12" s="1182"/>
      <c r="N12" s="1183"/>
      <c r="O12" s="1184"/>
    </row>
    <row r="13" spans="1:15" s="1185" customFormat="1" ht="12" customHeight="1" x14ac:dyDescent="0.2">
      <c r="A13" s="1180"/>
      <c r="B13" s="1181"/>
      <c r="C13" s="1184"/>
      <c r="D13" s="1186" t="s">
        <v>501</v>
      </c>
      <c r="E13" s="1182">
        <v>808.47849558853909</v>
      </c>
      <c r="F13" s="1182">
        <v>846.1337237422581</v>
      </c>
      <c r="G13" s="1182">
        <v>870.33975224698497</v>
      </c>
      <c r="H13" s="1182">
        <v>900.03881579759502</v>
      </c>
      <c r="I13" s="1182">
        <v>906.10728754671709</v>
      </c>
      <c r="J13" s="1182">
        <v>915.01247006081212</v>
      </c>
      <c r="K13" s="1182">
        <v>912.18298170177309</v>
      </c>
      <c r="L13" s="1182">
        <v>909.49144915721399</v>
      </c>
      <c r="M13" s="1182">
        <v>913.92544791377406</v>
      </c>
      <c r="N13" s="1179"/>
      <c r="O13" s="1184"/>
    </row>
    <row r="14" spans="1:15" s="1185" customFormat="1" ht="10.5" customHeight="1" x14ac:dyDescent="0.2">
      <c r="A14" s="1180"/>
      <c r="B14" s="1181"/>
      <c r="C14" s="1184"/>
      <c r="D14" s="1187" t="s">
        <v>395</v>
      </c>
      <c r="E14" s="1182">
        <v>879.63837896457812</v>
      </c>
      <c r="F14" s="1182">
        <v>920.05051352871101</v>
      </c>
      <c r="G14" s="1182">
        <v>943.94497678600203</v>
      </c>
      <c r="H14" s="1182">
        <v>977.55570030800004</v>
      </c>
      <c r="I14" s="1182">
        <v>985.22802549054211</v>
      </c>
      <c r="J14" s="1182">
        <v>999.85354294571812</v>
      </c>
      <c r="K14" s="1182">
        <v>993.79266174939096</v>
      </c>
      <c r="L14" s="1182">
        <v>985.0215081163841</v>
      </c>
      <c r="M14" s="1182">
        <v>990.04668016967901</v>
      </c>
      <c r="N14" s="1179"/>
      <c r="O14" s="1184"/>
    </row>
    <row r="15" spans="1:15" s="1185" customFormat="1" ht="10.5" customHeight="1" x14ac:dyDescent="0.2">
      <c r="A15" s="1180"/>
      <c r="B15" s="1181"/>
      <c r="C15" s="1184"/>
      <c r="D15" s="1187" t="s">
        <v>396</v>
      </c>
      <c r="E15" s="1182">
        <v>714.62491977619004</v>
      </c>
      <c r="F15" s="1182">
        <v>749.7347664562111</v>
      </c>
      <c r="G15" s="1182">
        <v>775.50184381051599</v>
      </c>
      <c r="H15" s="1182">
        <v>801.81028727640103</v>
      </c>
      <c r="I15" s="1182">
        <v>808.37025244079109</v>
      </c>
      <c r="J15" s="1182">
        <v>814.53727639534998</v>
      </c>
      <c r="K15" s="1182">
        <v>816.21122210111105</v>
      </c>
      <c r="L15" s="1182">
        <v>820.25300466774809</v>
      </c>
      <c r="M15" s="1182">
        <v>824.99170229471508</v>
      </c>
      <c r="N15" s="1183"/>
      <c r="O15" s="1184"/>
    </row>
    <row r="16" spans="1:15" s="1185" customFormat="1" ht="11.25" customHeight="1" x14ac:dyDescent="0.2">
      <c r="A16" s="1180"/>
      <c r="B16" s="1181"/>
      <c r="C16" s="1186"/>
      <c r="D16" s="1186" t="s">
        <v>502</v>
      </c>
      <c r="E16" s="1182">
        <v>583.36</v>
      </c>
      <c r="F16" s="1182">
        <v>600</v>
      </c>
      <c r="G16" s="1182">
        <v>615.5</v>
      </c>
      <c r="H16" s="1182">
        <v>634</v>
      </c>
      <c r="I16" s="1182">
        <v>641.92999999999995</v>
      </c>
      <c r="J16" s="1182">
        <v>641.92999999999995</v>
      </c>
      <c r="K16" s="1182">
        <v>641.92999999999995</v>
      </c>
      <c r="L16" s="1182">
        <v>641.92999999999995</v>
      </c>
      <c r="M16" s="1182">
        <v>650</v>
      </c>
      <c r="N16" s="1183"/>
      <c r="O16" s="1184"/>
    </row>
    <row r="17" spans="1:15" s="1185" customFormat="1" ht="11.25" customHeight="1" x14ac:dyDescent="0.2">
      <c r="A17" s="1180"/>
      <c r="B17" s="1181"/>
      <c r="C17" s="1188" t="s">
        <v>503</v>
      </c>
      <c r="D17" s="1175"/>
      <c r="E17" s="1182"/>
      <c r="F17" s="1182"/>
      <c r="G17" s="1182"/>
      <c r="H17" s="1182"/>
      <c r="I17" s="1182"/>
      <c r="J17" s="1182"/>
      <c r="K17" s="1182"/>
      <c r="L17" s="1182"/>
      <c r="M17" s="1182"/>
      <c r="N17" s="1183"/>
      <c r="O17" s="1184"/>
    </row>
    <row r="18" spans="1:15" s="1185" customFormat="1" ht="12" customHeight="1" x14ac:dyDescent="0.2">
      <c r="A18" s="1180"/>
      <c r="B18" s="1181"/>
      <c r="C18" s="1177"/>
      <c r="D18" s="1186" t="s">
        <v>504</v>
      </c>
      <c r="E18" s="1182">
        <v>965.24629620701603</v>
      </c>
      <c r="F18" s="1182">
        <v>1010.3760072203901</v>
      </c>
      <c r="G18" s="1182">
        <v>1036.4416794790202</v>
      </c>
      <c r="H18" s="1182">
        <v>1076.2614484440001</v>
      </c>
      <c r="I18" s="1182">
        <v>1084.5540077386001</v>
      </c>
      <c r="J18" s="1182">
        <v>1095.58619281857</v>
      </c>
      <c r="K18" s="1182">
        <v>1093.8178723953499</v>
      </c>
      <c r="L18" s="1182">
        <v>1093.20854089105</v>
      </c>
      <c r="M18" s="1189">
        <v>1096.65734127991</v>
      </c>
      <c r="N18" s="1183"/>
      <c r="O18" s="1184"/>
    </row>
    <row r="19" spans="1:15" s="1185" customFormat="1" ht="10.5" customHeight="1" x14ac:dyDescent="0.2">
      <c r="A19" s="1180"/>
      <c r="B19" s="1181"/>
      <c r="C19" s="1177"/>
      <c r="D19" s="1187" t="s">
        <v>395</v>
      </c>
      <c r="E19" s="1182">
        <v>1068.2958486006801</v>
      </c>
      <c r="F19" s="1182">
        <v>1115.4109811926901</v>
      </c>
      <c r="G19" s="1182">
        <v>1141.5374774492002</v>
      </c>
      <c r="H19" s="1182">
        <v>1185.6883378426201</v>
      </c>
      <c r="I19" s="1182">
        <v>1196.1606364646002</v>
      </c>
      <c r="J19" s="1182">
        <v>1213.0207353340002</v>
      </c>
      <c r="K19" s="1182">
        <v>1209.2112926836</v>
      </c>
      <c r="L19" s="1182">
        <v>1203.3163954215399</v>
      </c>
      <c r="M19" s="1189">
        <v>1207.7620848918802</v>
      </c>
      <c r="N19" s="1183"/>
      <c r="O19" s="1184"/>
    </row>
    <row r="20" spans="1:15" s="1185" customFormat="1" ht="10.5" customHeight="1" x14ac:dyDescent="0.2">
      <c r="A20" s="1180"/>
      <c r="B20" s="1181"/>
      <c r="C20" s="1177"/>
      <c r="D20" s="1187" t="s">
        <v>396</v>
      </c>
      <c r="E20" s="1182">
        <v>829.33307489243009</v>
      </c>
      <c r="F20" s="1182">
        <v>873.39411178432704</v>
      </c>
      <c r="G20" s="1182">
        <v>901.02920397370201</v>
      </c>
      <c r="H20" s="1182">
        <v>937.59691884936399</v>
      </c>
      <c r="I20" s="1182">
        <v>946.68748534099802</v>
      </c>
      <c r="J20" s="1182">
        <v>956.51135558425801</v>
      </c>
      <c r="K20" s="1182">
        <v>958.1169410237261</v>
      </c>
      <c r="L20" s="1182">
        <v>963.11657750883012</v>
      </c>
      <c r="M20" s="1189">
        <v>966.85175731037509</v>
      </c>
      <c r="N20" s="1183"/>
      <c r="O20" s="1184"/>
    </row>
    <row r="21" spans="1:15" s="1185" customFormat="1" ht="12.75" customHeight="1" x14ac:dyDescent="0.2">
      <c r="A21" s="1180"/>
      <c r="B21" s="1181"/>
      <c r="C21" s="1190"/>
      <c r="D21" s="1191" t="s">
        <v>505</v>
      </c>
      <c r="E21" s="1182">
        <v>693</v>
      </c>
      <c r="F21" s="1182">
        <v>721.82</v>
      </c>
      <c r="G21" s="1182">
        <v>740</v>
      </c>
      <c r="H21" s="1182">
        <v>768.375</v>
      </c>
      <c r="I21" s="1182">
        <v>776</v>
      </c>
      <c r="J21" s="1182">
        <v>783.62</v>
      </c>
      <c r="K21" s="1182">
        <v>785.45</v>
      </c>
      <c r="L21" s="1182">
        <v>786.99</v>
      </c>
      <c r="M21" s="1182">
        <v>790.03</v>
      </c>
      <c r="N21" s="1183"/>
      <c r="O21" s="1184"/>
    </row>
    <row r="22" spans="1:15" s="1185" customFormat="1" ht="13.5" customHeight="1" x14ac:dyDescent="0.2">
      <c r="A22" s="1180"/>
      <c r="B22" s="1181"/>
      <c r="C22" s="1174" t="s">
        <v>506</v>
      </c>
      <c r="D22" s="1192"/>
      <c r="E22" s="1176">
        <v>2153028</v>
      </c>
      <c r="F22" s="1176">
        <v>2171074</v>
      </c>
      <c r="G22" s="1176">
        <v>2082235</v>
      </c>
      <c r="H22" s="1176">
        <v>2073784</v>
      </c>
      <c r="I22" s="1176">
        <v>2038354</v>
      </c>
      <c r="J22" s="1176">
        <v>1910957</v>
      </c>
      <c r="K22" s="1176">
        <v>1890511</v>
      </c>
      <c r="L22" s="1176">
        <v>1928307</v>
      </c>
      <c r="M22" s="1176">
        <v>1991131</v>
      </c>
      <c r="N22" s="1183"/>
      <c r="O22" s="1184"/>
    </row>
    <row r="23" spans="1:15" s="1456" customFormat="1" ht="11.25" customHeight="1" thickBot="1" x14ac:dyDescent="0.25">
      <c r="A23" s="1451"/>
      <c r="B23" s="1452"/>
      <c r="C23" s="1204" t="s">
        <v>580</v>
      </c>
      <c r="D23" s="1453"/>
      <c r="E23" s="1454"/>
      <c r="F23" s="1454"/>
      <c r="G23" s="1454"/>
      <c r="H23" s="1454"/>
      <c r="I23" s="1454"/>
      <c r="J23" s="1454"/>
      <c r="K23" s="1454"/>
      <c r="L23" s="1454"/>
      <c r="M23" s="1454"/>
      <c r="N23" s="1455"/>
      <c r="O23" s="1454"/>
    </row>
    <row r="24" spans="1:15" s="204" customFormat="1" ht="13.5" customHeight="1" thickBot="1" x14ac:dyDescent="0.25">
      <c r="A24" s="203"/>
      <c r="B24" s="176"/>
      <c r="C24" s="1104" t="s">
        <v>581</v>
      </c>
      <c r="D24" s="1105"/>
      <c r="E24" s="1105"/>
      <c r="F24" s="1105"/>
      <c r="G24" s="1105"/>
      <c r="H24" s="1105"/>
      <c r="I24" s="1105"/>
      <c r="J24" s="1105"/>
      <c r="K24" s="1105"/>
      <c r="L24" s="1105"/>
      <c r="M24" s="396"/>
      <c r="N24" s="1179"/>
      <c r="O24" s="1193"/>
    </row>
    <row r="25" spans="1:15" s="204" customFormat="1" ht="6.75" customHeight="1" x14ac:dyDescent="0.2">
      <c r="A25" s="203"/>
      <c r="B25" s="176"/>
      <c r="C25" s="1513" t="s">
        <v>85</v>
      </c>
      <c r="D25" s="205"/>
      <c r="E25" s="205"/>
      <c r="F25" s="205"/>
      <c r="G25" s="205"/>
      <c r="H25" s="205"/>
      <c r="I25" s="205"/>
      <c r="J25" s="205"/>
      <c r="K25" s="205"/>
      <c r="L25" s="205"/>
      <c r="M25" s="205"/>
      <c r="N25" s="1179"/>
      <c r="O25" s="1193"/>
    </row>
    <row r="26" spans="1:15" s="204" customFormat="1" ht="13.5" customHeight="1" x14ac:dyDescent="0.2">
      <c r="A26" s="203"/>
      <c r="B26" s="176"/>
      <c r="C26" s="1660">
        <v>2015</v>
      </c>
      <c r="D26" s="1661"/>
      <c r="E26" s="1374" t="s">
        <v>509</v>
      </c>
      <c r="F26" s="1374" t="s">
        <v>510</v>
      </c>
      <c r="G26" s="1375" t="s">
        <v>582</v>
      </c>
      <c r="H26" s="1660">
        <f>+C26</f>
        <v>2015</v>
      </c>
      <c r="I26" s="1662"/>
      <c r="J26" s="1661"/>
      <c r="K26" s="1374" t="s">
        <v>509</v>
      </c>
      <c r="L26" s="1374" t="s">
        <v>510</v>
      </c>
      <c r="M26" s="1375" t="s">
        <v>582</v>
      </c>
      <c r="N26" s="1179"/>
      <c r="O26" s="1193"/>
    </row>
    <row r="27" spans="1:15" s="1468" customFormat="1" ht="10.5" customHeight="1" x14ac:dyDescent="0.2">
      <c r="A27" s="1457"/>
      <c r="B27" s="1458"/>
      <c r="C27" s="1174" t="s">
        <v>583</v>
      </c>
      <c r="D27" s="1459"/>
      <c r="E27" s="1460">
        <v>770.07024559003605</v>
      </c>
      <c r="F27" s="1460">
        <v>915.0269226486821</v>
      </c>
      <c r="G27" s="1461">
        <v>62869</v>
      </c>
      <c r="H27" s="1462" t="s">
        <v>584</v>
      </c>
      <c r="I27" s="1463"/>
      <c r="J27" s="1464"/>
      <c r="K27" s="1465">
        <v>754.73323273151902</v>
      </c>
      <c r="L27" s="1465">
        <v>905.44364322285105</v>
      </c>
      <c r="M27" s="1466">
        <v>11133</v>
      </c>
      <c r="N27" s="1183"/>
      <c r="O27" s="1467"/>
    </row>
    <row r="28" spans="1:15" s="1468" customFormat="1" ht="9.75" customHeight="1" x14ac:dyDescent="0.2">
      <c r="A28" s="1457"/>
      <c r="B28" s="1458"/>
      <c r="C28" s="1469" t="s">
        <v>585</v>
      </c>
      <c r="D28" s="1464"/>
      <c r="E28" s="1465">
        <v>746.51469327803716</v>
      </c>
      <c r="F28" s="1465">
        <v>877.34564886815303</v>
      </c>
      <c r="G28" s="1466">
        <v>11574</v>
      </c>
      <c r="H28" s="1462" t="s">
        <v>586</v>
      </c>
      <c r="I28" s="1463"/>
      <c r="J28" s="1464"/>
      <c r="K28" s="1465">
        <v>780.10097560975601</v>
      </c>
      <c r="L28" s="1465">
        <v>954.81398587933199</v>
      </c>
      <c r="M28" s="1466">
        <v>4674</v>
      </c>
      <c r="N28" s="1183"/>
      <c r="O28" s="1467"/>
    </row>
    <row r="29" spans="1:15" s="1468" customFormat="1" ht="9.75" customHeight="1" x14ac:dyDescent="0.2">
      <c r="A29" s="1457"/>
      <c r="B29" s="1458"/>
      <c r="C29" s="1469" t="s">
        <v>587</v>
      </c>
      <c r="D29" s="1464"/>
      <c r="E29" s="1465">
        <v>709.37045184304407</v>
      </c>
      <c r="F29" s="1465">
        <v>832.06853151010705</v>
      </c>
      <c r="G29" s="1466">
        <v>1682</v>
      </c>
      <c r="H29" s="1470" t="s">
        <v>588</v>
      </c>
      <c r="I29" s="1471"/>
      <c r="J29" s="1472"/>
      <c r="K29" s="1460">
        <v>745.16121629034706</v>
      </c>
      <c r="L29" s="1460">
        <v>906.44792925635807</v>
      </c>
      <c r="M29" s="1461">
        <v>45573</v>
      </c>
      <c r="N29" s="1183"/>
      <c r="O29" s="1467"/>
    </row>
    <row r="30" spans="1:15" s="1468" customFormat="1" ht="9.75" customHeight="1" x14ac:dyDescent="0.2">
      <c r="A30" s="1457"/>
      <c r="B30" s="1458"/>
      <c r="C30" s="1469" t="s">
        <v>589</v>
      </c>
      <c r="D30" s="1464"/>
      <c r="E30" s="1465">
        <v>754.64961877504311</v>
      </c>
      <c r="F30" s="1465">
        <v>899.19090555237608</v>
      </c>
      <c r="G30" s="1466">
        <v>8735</v>
      </c>
      <c r="H30" s="1462" t="s">
        <v>590</v>
      </c>
      <c r="I30" s="1463"/>
      <c r="J30" s="1473"/>
      <c r="K30" s="1465">
        <v>621.357733674776</v>
      </c>
      <c r="L30" s="1465">
        <v>724.81888604353401</v>
      </c>
      <c r="M30" s="1466">
        <v>781</v>
      </c>
      <c r="N30" s="1183"/>
      <c r="O30" s="1467"/>
    </row>
    <row r="31" spans="1:15" s="1477" customFormat="1" ht="9.75" customHeight="1" x14ac:dyDescent="0.2">
      <c r="A31" s="1474"/>
      <c r="B31" s="1475"/>
      <c r="C31" s="1469" t="s">
        <v>591</v>
      </c>
      <c r="D31" s="1464"/>
      <c r="E31" s="1465">
        <v>694.78522522522508</v>
      </c>
      <c r="F31" s="1465">
        <v>787.78618302513007</v>
      </c>
      <c r="G31" s="1466">
        <v>2109</v>
      </c>
      <c r="H31" s="1462" t="s">
        <v>592</v>
      </c>
      <c r="I31" s="1463"/>
      <c r="J31" s="1473"/>
      <c r="K31" s="1465">
        <v>731.74494350282509</v>
      </c>
      <c r="L31" s="1465">
        <v>883.40450564971809</v>
      </c>
      <c r="M31" s="1466">
        <v>1416</v>
      </c>
      <c r="N31" s="1179"/>
      <c r="O31" s="1476"/>
    </row>
    <row r="32" spans="1:15" s="1482" customFormat="1" ht="9.75" customHeight="1" x14ac:dyDescent="0.2">
      <c r="A32" s="1478"/>
      <c r="B32" s="1479"/>
      <c r="C32" s="1469" t="s">
        <v>593</v>
      </c>
      <c r="D32" s="1464"/>
      <c r="E32" s="1465">
        <v>778.51107171964111</v>
      </c>
      <c r="F32" s="1465">
        <v>909.935008149959</v>
      </c>
      <c r="G32" s="1466">
        <v>2454</v>
      </c>
      <c r="H32" s="1462" t="s">
        <v>594</v>
      </c>
      <c r="I32" s="1463"/>
      <c r="J32" s="1473"/>
      <c r="K32" s="1465">
        <v>635.70004299754305</v>
      </c>
      <c r="L32" s="1465">
        <v>770.20254914004897</v>
      </c>
      <c r="M32" s="1466">
        <v>1628</v>
      </c>
      <c r="N32" s="1480"/>
      <c r="O32" s="1481"/>
    </row>
    <row r="33" spans="1:15" s="1482" customFormat="1" ht="9.75" customHeight="1" x14ac:dyDescent="0.2">
      <c r="A33" s="1478"/>
      <c r="B33" s="1479"/>
      <c r="C33" s="1469" t="s">
        <v>595</v>
      </c>
      <c r="D33" s="1464"/>
      <c r="E33" s="1465">
        <v>731.28467821142408</v>
      </c>
      <c r="F33" s="1465">
        <v>845.27381235461405</v>
      </c>
      <c r="G33" s="1466">
        <v>3869</v>
      </c>
      <c r="H33" s="1462" t="s">
        <v>596</v>
      </c>
      <c r="I33" s="1463"/>
      <c r="J33" s="1473"/>
      <c r="K33" s="1465">
        <v>739.47984549932812</v>
      </c>
      <c r="L33" s="1465">
        <v>962.144493954322</v>
      </c>
      <c r="M33" s="1466">
        <v>4466</v>
      </c>
      <c r="N33" s="1480"/>
      <c r="O33" s="1481"/>
    </row>
    <row r="34" spans="1:15" s="1482" customFormat="1" ht="9.75" customHeight="1" x14ac:dyDescent="0.2">
      <c r="A34" s="1478"/>
      <c r="B34" s="1479"/>
      <c r="C34" s="1469" t="s">
        <v>597</v>
      </c>
      <c r="D34" s="1464"/>
      <c r="E34" s="1465">
        <v>867.63089657526507</v>
      </c>
      <c r="F34" s="1465">
        <v>1072.7811002389401</v>
      </c>
      <c r="G34" s="1466">
        <v>8789</v>
      </c>
      <c r="H34" s="1462" t="s">
        <v>598</v>
      </c>
      <c r="I34" s="1463"/>
      <c r="J34" s="1473"/>
      <c r="K34" s="1465">
        <v>778.48563688999207</v>
      </c>
      <c r="L34" s="1465">
        <v>924.26547973531797</v>
      </c>
      <c r="M34" s="1466">
        <v>2418</v>
      </c>
      <c r="N34" s="1480"/>
      <c r="O34" s="1481"/>
    </row>
    <row r="35" spans="1:15" s="1482" customFormat="1" ht="9.75" customHeight="1" x14ac:dyDescent="0.2">
      <c r="A35" s="1478"/>
      <c r="B35" s="1479"/>
      <c r="C35" s="1469" t="s">
        <v>599</v>
      </c>
      <c r="D35" s="1464"/>
      <c r="E35" s="1465">
        <v>780.80767092069311</v>
      </c>
      <c r="F35" s="1465">
        <v>904.11012762078406</v>
      </c>
      <c r="G35" s="1466">
        <v>2194</v>
      </c>
      <c r="H35" s="1462" t="s">
        <v>600</v>
      </c>
      <c r="I35" s="1463"/>
      <c r="J35" s="1473"/>
      <c r="K35" s="1465">
        <v>843.63787470528814</v>
      </c>
      <c r="L35" s="1465">
        <v>1020.4079521724501</v>
      </c>
      <c r="M35" s="1466">
        <v>2969</v>
      </c>
      <c r="N35" s="1480"/>
      <c r="O35" s="1481"/>
    </row>
    <row r="36" spans="1:15" s="1482" customFormat="1" ht="9.75" customHeight="1" x14ac:dyDescent="0.2">
      <c r="A36" s="1478"/>
      <c r="B36" s="1479"/>
      <c r="C36" s="1469" t="s">
        <v>601</v>
      </c>
      <c r="D36" s="1464"/>
      <c r="E36" s="1465">
        <v>710.84922424242404</v>
      </c>
      <c r="F36" s="1465">
        <v>864.46325454545502</v>
      </c>
      <c r="G36" s="1466">
        <v>1650</v>
      </c>
      <c r="H36" s="1462" t="s">
        <v>602</v>
      </c>
      <c r="I36" s="1463"/>
      <c r="J36" s="1473"/>
      <c r="K36" s="1465">
        <v>667.19077100115101</v>
      </c>
      <c r="L36" s="1465">
        <v>806.21775604142704</v>
      </c>
      <c r="M36" s="1466">
        <v>869</v>
      </c>
      <c r="N36" s="1480"/>
      <c r="O36" s="1481"/>
    </row>
    <row r="37" spans="1:15" s="1482" customFormat="1" ht="9.75" customHeight="1" x14ac:dyDescent="0.2">
      <c r="A37" s="1478"/>
      <c r="B37" s="1479"/>
      <c r="C37" s="1469" t="s">
        <v>603</v>
      </c>
      <c r="D37" s="1464"/>
      <c r="E37" s="1465">
        <v>718.560612678192</v>
      </c>
      <c r="F37" s="1465">
        <v>838.954337276312</v>
      </c>
      <c r="G37" s="1466">
        <v>3297</v>
      </c>
      <c r="H37" s="1462" t="s">
        <v>604</v>
      </c>
      <c r="I37" s="1463"/>
      <c r="J37" s="1473"/>
      <c r="K37" s="1465">
        <v>708.49074752097602</v>
      </c>
      <c r="L37" s="1465">
        <v>833.69983981693417</v>
      </c>
      <c r="M37" s="1466">
        <v>1311</v>
      </c>
      <c r="N37" s="1480"/>
      <c r="O37" s="1481"/>
    </row>
    <row r="38" spans="1:15" s="1482" customFormat="1" ht="9.75" customHeight="1" x14ac:dyDescent="0.2">
      <c r="A38" s="1478"/>
      <c r="B38" s="1479"/>
      <c r="C38" s="1469" t="s">
        <v>605</v>
      </c>
      <c r="D38" s="1464"/>
      <c r="E38" s="1465">
        <v>717.65522585669805</v>
      </c>
      <c r="F38" s="1465">
        <v>845.14842679127707</v>
      </c>
      <c r="G38" s="1466">
        <v>1284</v>
      </c>
      <c r="H38" s="1462" t="s">
        <v>606</v>
      </c>
      <c r="I38" s="1463"/>
      <c r="J38" s="1473"/>
      <c r="K38" s="1465">
        <v>640.76241805225709</v>
      </c>
      <c r="L38" s="1465">
        <v>738.38728266033309</v>
      </c>
      <c r="M38" s="1466">
        <v>2105</v>
      </c>
      <c r="N38" s="1480"/>
      <c r="O38" s="1481"/>
    </row>
    <row r="39" spans="1:15" s="1482" customFormat="1" ht="9.75" customHeight="1" x14ac:dyDescent="0.2">
      <c r="A39" s="1478"/>
      <c r="B39" s="1479"/>
      <c r="C39" s="1469" t="s">
        <v>607</v>
      </c>
      <c r="D39" s="1464"/>
      <c r="E39" s="1465">
        <v>786.573411896008</v>
      </c>
      <c r="F39" s="1465">
        <v>936.43731420693302</v>
      </c>
      <c r="G39" s="1466">
        <v>15232</v>
      </c>
      <c r="H39" s="1462" t="s">
        <v>608</v>
      </c>
      <c r="I39" s="1463"/>
      <c r="J39" s="1473"/>
      <c r="K39" s="1465">
        <v>611.91699745547112</v>
      </c>
      <c r="L39" s="1465">
        <v>749.50088210347803</v>
      </c>
      <c r="M39" s="1466">
        <v>1179</v>
      </c>
      <c r="N39" s="1480"/>
      <c r="O39" s="1481"/>
    </row>
    <row r="40" spans="1:15" s="1482" customFormat="1" ht="9.75" customHeight="1" x14ac:dyDescent="0.2">
      <c r="A40" s="1478"/>
      <c r="B40" s="1479"/>
      <c r="C40" s="1174" t="s">
        <v>609</v>
      </c>
      <c r="D40" s="1464"/>
      <c r="E40" s="1460">
        <v>850.11285006271999</v>
      </c>
      <c r="F40" s="1460">
        <v>1007.6337748727201</v>
      </c>
      <c r="G40" s="1461">
        <v>81314</v>
      </c>
      <c r="H40" s="1462" t="s">
        <v>610</v>
      </c>
      <c r="I40" s="1471"/>
      <c r="J40" s="1472"/>
      <c r="K40" s="1465">
        <v>779.89401801406007</v>
      </c>
      <c r="L40" s="1465">
        <v>949.9491322495611</v>
      </c>
      <c r="M40" s="1466">
        <v>4552</v>
      </c>
      <c r="N40" s="1480"/>
      <c r="O40" s="1481"/>
    </row>
    <row r="41" spans="1:15" s="1482" customFormat="1" ht="9.75" customHeight="1" x14ac:dyDescent="0.2">
      <c r="A41" s="1478"/>
      <c r="B41" s="1479"/>
      <c r="C41" s="1469" t="s">
        <v>611</v>
      </c>
      <c r="D41" s="1464"/>
      <c r="E41" s="1465">
        <v>811.0320461460451</v>
      </c>
      <c r="F41" s="1465">
        <v>947.78531102095997</v>
      </c>
      <c r="G41" s="1466">
        <v>11832</v>
      </c>
      <c r="H41" s="1462" t="s">
        <v>612</v>
      </c>
      <c r="I41" s="1463"/>
      <c r="J41" s="1473"/>
      <c r="K41" s="1465">
        <v>626.09822727272706</v>
      </c>
      <c r="L41" s="1465">
        <v>746.38250000000005</v>
      </c>
      <c r="M41" s="1466">
        <v>440</v>
      </c>
      <c r="N41" s="1480"/>
      <c r="O41" s="1481"/>
    </row>
    <row r="42" spans="1:15" s="1482" customFormat="1" ht="9.75" customHeight="1" x14ac:dyDescent="0.2">
      <c r="A42" s="1478"/>
      <c r="B42" s="1479"/>
      <c r="C42" s="1469" t="s">
        <v>613</v>
      </c>
      <c r="D42" s="1464"/>
      <c r="E42" s="1465">
        <v>838.13538959931805</v>
      </c>
      <c r="F42" s="1465">
        <v>988.4953554987211</v>
      </c>
      <c r="G42" s="1466">
        <v>5865</v>
      </c>
      <c r="H42" s="1462" t="s">
        <v>77</v>
      </c>
      <c r="I42" s="1463"/>
      <c r="J42" s="1473"/>
      <c r="K42" s="1465">
        <v>766.94947240996714</v>
      </c>
      <c r="L42" s="1465">
        <v>931.97353172601606</v>
      </c>
      <c r="M42" s="1466">
        <v>19826</v>
      </c>
      <c r="N42" s="1480"/>
      <c r="O42" s="1481"/>
    </row>
    <row r="43" spans="1:15" s="1482" customFormat="1" ht="9.75" customHeight="1" x14ac:dyDescent="0.2">
      <c r="A43" s="1478"/>
      <c r="B43" s="1479"/>
      <c r="C43" s="1469" t="s">
        <v>614</v>
      </c>
      <c r="D43" s="1464"/>
      <c r="E43" s="1465">
        <v>794.61375978613694</v>
      </c>
      <c r="F43" s="1465">
        <v>944.84697727706703</v>
      </c>
      <c r="G43" s="1466">
        <v>5237</v>
      </c>
      <c r="H43" s="1462" t="s">
        <v>615</v>
      </c>
      <c r="I43" s="1463"/>
      <c r="J43" s="1473"/>
      <c r="K43" s="1465">
        <v>683.97327340359607</v>
      </c>
      <c r="L43" s="1465">
        <v>815.77214507129599</v>
      </c>
      <c r="M43" s="1466">
        <v>1613</v>
      </c>
      <c r="N43" s="1480"/>
      <c r="O43" s="1481"/>
    </row>
    <row r="44" spans="1:15" s="1482" customFormat="1" ht="9.75" customHeight="1" x14ac:dyDescent="0.2">
      <c r="A44" s="1478"/>
      <c r="B44" s="1479"/>
      <c r="C44" s="1469" t="s">
        <v>62</v>
      </c>
      <c r="D44" s="1464"/>
      <c r="E44" s="1465">
        <v>940.26340188629808</v>
      </c>
      <c r="F44" s="1465">
        <v>1124.1012601519501</v>
      </c>
      <c r="G44" s="1466">
        <v>22902</v>
      </c>
      <c r="H44" s="1470" t="s">
        <v>616</v>
      </c>
      <c r="I44" s="1463"/>
      <c r="J44" s="1473"/>
      <c r="K44" s="1460">
        <v>743.42131594860211</v>
      </c>
      <c r="L44" s="1460">
        <v>881.46616477702207</v>
      </c>
      <c r="M44" s="1461">
        <v>13230</v>
      </c>
      <c r="N44" s="1480"/>
      <c r="O44" s="1481"/>
    </row>
    <row r="45" spans="1:15" s="1482" customFormat="1" ht="9.75" customHeight="1" x14ac:dyDescent="0.2">
      <c r="A45" s="1478"/>
      <c r="B45" s="1479"/>
      <c r="C45" s="1469" t="s">
        <v>617</v>
      </c>
      <c r="D45" s="1464"/>
      <c r="E45" s="1465">
        <v>880.30822980750111</v>
      </c>
      <c r="F45" s="1465">
        <v>1080.7535582456801</v>
      </c>
      <c r="G45" s="1466">
        <v>5039</v>
      </c>
      <c r="H45" s="1462" t="s">
        <v>75</v>
      </c>
      <c r="I45" s="1463"/>
      <c r="J45" s="1473"/>
      <c r="K45" s="1465">
        <v>752.04439328788703</v>
      </c>
      <c r="L45" s="1465">
        <v>890.99453277399107</v>
      </c>
      <c r="M45" s="1466">
        <v>9535</v>
      </c>
      <c r="N45" s="1480"/>
      <c r="O45" s="1481"/>
    </row>
    <row r="46" spans="1:15" s="1482" customFormat="1" ht="9.75" customHeight="1" x14ac:dyDescent="0.2">
      <c r="A46" s="1478"/>
      <c r="B46" s="1479"/>
      <c r="C46" s="1469" t="s">
        <v>618</v>
      </c>
      <c r="D46" s="1464"/>
      <c r="E46" s="1465">
        <v>839.05843926788702</v>
      </c>
      <c r="F46" s="1465">
        <v>994.44672878535812</v>
      </c>
      <c r="G46" s="1466">
        <v>6010</v>
      </c>
      <c r="H46" s="1462" t="s">
        <v>619</v>
      </c>
      <c r="I46" s="1463"/>
      <c r="J46" s="1473"/>
      <c r="K46" s="1465">
        <v>667.37965192850402</v>
      </c>
      <c r="L46" s="1465">
        <v>765.63231420507998</v>
      </c>
      <c r="M46" s="1466">
        <v>1063</v>
      </c>
      <c r="N46" s="1480"/>
      <c r="O46" s="1481"/>
    </row>
    <row r="47" spans="1:15" s="1482" customFormat="1" ht="9.75" customHeight="1" x14ac:dyDescent="0.2">
      <c r="A47" s="1478"/>
      <c r="B47" s="1479"/>
      <c r="C47" s="1469" t="s">
        <v>620</v>
      </c>
      <c r="D47" s="1464"/>
      <c r="E47" s="1465">
        <v>688.54851063829801</v>
      </c>
      <c r="F47" s="1465">
        <v>803.26717100078804</v>
      </c>
      <c r="G47" s="1466">
        <v>1269</v>
      </c>
      <c r="H47" s="1462" t="s">
        <v>621</v>
      </c>
      <c r="I47" s="1471"/>
      <c r="J47" s="1472"/>
      <c r="K47" s="1465">
        <v>704.4609344262301</v>
      </c>
      <c r="L47" s="1465">
        <v>842.90244262295107</v>
      </c>
      <c r="M47" s="1466">
        <v>610</v>
      </c>
      <c r="N47" s="1480"/>
      <c r="O47" s="1481"/>
    </row>
    <row r="48" spans="1:15" s="1482" customFormat="1" ht="9.75" customHeight="1" x14ac:dyDescent="0.2">
      <c r="A48" s="1478"/>
      <c r="B48" s="1479"/>
      <c r="C48" s="1469" t="s">
        <v>622</v>
      </c>
      <c r="D48" s="1464"/>
      <c r="E48" s="1465">
        <v>802.84799463190211</v>
      </c>
      <c r="F48" s="1465">
        <v>933.62506518404905</v>
      </c>
      <c r="G48" s="1466">
        <v>5216</v>
      </c>
      <c r="H48" s="1462" t="s">
        <v>623</v>
      </c>
      <c r="I48" s="1463"/>
      <c r="J48" s="1473"/>
      <c r="K48" s="1465">
        <v>662.10463659147899</v>
      </c>
      <c r="L48" s="1465">
        <v>773.28055137844603</v>
      </c>
      <c r="M48" s="1466">
        <v>399</v>
      </c>
      <c r="N48" s="1480"/>
      <c r="O48" s="1481"/>
    </row>
    <row r="49" spans="1:15" s="1482" customFormat="1" ht="9.75" customHeight="1" x14ac:dyDescent="0.2">
      <c r="A49" s="1478"/>
      <c r="B49" s="1479"/>
      <c r="C49" s="1469" t="s">
        <v>624</v>
      </c>
      <c r="D49" s="1464"/>
      <c r="E49" s="1465">
        <v>813.99581468871611</v>
      </c>
      <c r="F49" s="1465">
        <v>958.28826442931313</v>
      </c>
      <c r="G49" s="1466">
        <v>12336</v>
      </c>
      <c r="H49" s="1462" t="s">
        <v>625</v>
      </c>
      <c r="I49" s="1463"/>
      <c r="J49" s="1473"/>
      <c r="K49" s="1465">
        <v>690.26849036402609</v>
      </c>
      <c r="L49" s="1465">
        <v>816.83412205567504</v>
      </c>
      <c r="M49" s="1466">
        <v>934</v>
      </c>
      <c r="N49" s="1480"/>
      <c r="O49" s="1481"/>
    </row>
    <row r="50" spans="1:15" s="1482" customFormat="1" ht="9.75" customHeight="1" x14ac:dyDescent="0.2">
      <c r="A50" s="1478"/>
      <c r="B50" s="1479"/>
      <c r="C50" s="1469" t="s">
        <v>626</v>
      </c>
      <c r="D50" s="1464"/>
      <c r="E50" s="1465">
        <v>771.85838335966298</v>
      </c>
      <c r="F50" s="1465">
        <v>907.80850974196915</v>
      </c>
      <c r="G50" s="1466">
        <v>1899</v>
      </c>
      <c r="H50" s="1462" t="s">
        <v>627</v>
      </c>
      <c r="I50" s="1463"/>
      <c r="J50" s="1473"/>
      <c r="K50" s="1465">
        <v>895.04275761973906</v>
      </c>
      <c r="L50" s="1465">
        <v>1112.7211030479</v>
      </c>
      <c r="M50" s="1466">
        <v>689</v>
      </c>
      <c r="N50" s="1480"/>
      <c r="O50" s="1481"/>
    </row>
    <row r="51" spans="1:15" s="1482" customFormat="1" ht="9.75" customHeight="1" x14ac:dyDescent="0.2">
      <c r="A51" s="1478"/>
      <c r="B51" s="1479"/>
      <c r="C51" s="1469" t="s">
        <v>628</v>
      </c>
      <c r="D51" s="1464"/>
      <c r="E51" s="1465">
        <v>774.25919115664601</v>
      </c>
      <c r="F51" s="1465">
        <v>909.58000539228908</v>
      </c>
      <c r="G51" s="1466">
        <v>3709</v>
      </c>
      <c r="H51" s="1470" t="s">
        <v>629</v>
      </c>
      <c r="I51" s="1463"/>
      <c r="J51" s="1473"/>
      <c r="K51" s="1460">
        <v>783.71189786264506</v>
      </c>
      <c r="L51" s="1460">
        <v>946.8969524729431</v>
      </c>
      <c r="M51" s="1461">
        <v>40377</v>
      </c>
      <c r="N51" s="1480"/>
      <c r="O51" s="1481"/>
    </row>
    <row r="52" spans="1:15" s="1482" customFormat="1" ht="9.75" customHeight="1" x14ac:dyDescent="0.2">
      <c r="A52" s="1483"/>
      <c r="B52" s="1484"/>
      <c r="C52" s="1174" t="s">
        <v>630</v>
      </c>
      <c r="D52" s="1464"/>
      <c r="E52" s="1460">
        <v>798.2344526869781</v>
      </c>
      <c r="F52" s="1460">
        <v>964.08223712049107</v>
      </c>
      <c r="G52" s="1461">
        <v>75624</v>
      </c>
      <c r="H52" s="1462" t="s">
        <v>631</v>
      </c>
      <c r="I52" s="1463"/>
      <c r="J52" s="1473"/>
      <c r="K52" s="1465">
        <v>671.86645028335897</v>
      </c>
      <c r="L52" s="1465">
        <v>800.84066460587303</v>
      </c>
      <c r="M52" s="1466">
        <v>1941</v>
      </c>
      <c r="N52" s="1480"/>
      <c r="O52" s="1481"/>
    </row>
    <row r="53" spans="1:15" s="1482" customFormat="1" ht="9.75" customHeight="1" x14ac:dyDescent="0.2">
      <c r="A53" s="1483"/>
      <c r="B53" s="1484"/>
      <c r="C53" s="1469" t="s">
        <v>632</v>
      </c>
      <c r="D53" s="1464"/>
      <c r="E53" s="1465">
        <v>746.78655181086503</v>
      </c>
      <c r="F53" s="1465">
        <v>939.600840040241</v>
      </c>
      <c r="G53" s="1466">
        <v>3976</v>
      </c>
      <c r="H53" s="1462" t="s">
        <v>633</v>
      </c>
      <c r="I53" s="1463"/>
      <c r="J53" s="1473"/>
      <c r="K53" s="1465">
        <v>628.53068518518501</v>
      </c>
      <c r="L53" s="1465">
        <v>704.07457407407401</v>
      </c>
      <c r="M53" s="1466">
        <v>540</v>
      </c>
      <c r="N53" s="1480"/>
      <c r="O53" s="1481"/>
    </row>
    <row r="54" spans="1:15" s="1482" customFormat="1" ht="9.75" customHeight="1" x14ac:dyDescent="0.2">
      <c r="A54" s="1483"/>
      <c r="B54" s="1484"/>
      <c r="C54" s="1469" t="s">
        <v>634</v>
      </c>
      <c r="D54" s="1485"/>
      <c r="E54" s="1465">
        <v>645.69482985729996</v>
      </c>
      <c r="F54" s="1465">
        <v>750.19119648737706</v>
      </c>
      <c r="G54" s="1466">
        <v>1822</v>
      </c>
      <c r="H54" s="1462" t="s">
        <v>635</v>
      </c>
      <c r="I54" s="1463"/>
      <c r="J54" s="1473"/>
      <c r="K54" s="1465">
        <v>825.26568235082004</v>
      </c>
      <c r="L54" s="1465">
        <v>997.22820443482999</v>
      </c>
      <c r="M54" s="1466">
        <v>5547</v>
      </c>
      <c r="N54" s="1480"/>
      <c r="O54" s="1481"/>
    </row>
    <row r="55" spans="1:15" s="1482" customFormat="1" ht="9.75" customHeight="1" x14ac:dyDescent="0.2">
      <c r="A55" s="1483"/>
      <c r="B55" s="1484"/>
      <c r="C55" s="1469" t="s">
        <v>636</v>
      </c>
      <c r="D55" s="1464"/>
      <c r="E55" s="1465">
        <v>794.12518057088812</v>
      </c>
      <c r="F55" s="1465">
        <v>944.80773537297011</v>
      </c>
      <c r="G55" s="1466">
        <v>6341</v>
      </c>
      <c r="H55" s="1462" t="s">
        <v>637</v>
      </c>
      <c r="I55" s="1463"/>
      <c r="J55" s="1473"/>
      <c r="K55" s="1465">
        <v>811.9369753086421</v>
      </c>
      <c r="L55" s="1465">
        <v>978.51450348899596</v>
      </c>
      <c r="M55" s="1466">
        <v>3726</v>
      </c>
      <c r="N55" s="1480"/>
      <c r="O55" s="1481"/>
    </row>
    <row r="56" spans="1:15" s="1482" customFormat="1" ht="9.75" customHeight="1" x14ac:dyDescent="0.2">
      <c r="A56" s="1483"/>
      <c r="B56" s="1484"/>
      <c r="C56" s="1469" t="s">
        <v>61</v>
      </c>
      <c r="D56" s="1464"/>
      <c r="E56" s="1465">
        <v>870.74208704790908</v>
      </c>
      <c r="F56" s="1465">
        <v>1053.55633760963</v>
      </c>
      <c r="G56" s="1466">
        <v>27594</v>
      </c>
      <c r="H56" s="1462" t="s">
        <v>638</v>
      </c>
      <c r="I56" s="1471"/>
      <c r="J56" s="1472"/>
      <c r="K56" s="1465">
        <v>957.11436994219707</v>
      </c>
      <c r="L56" s="1465">
        <v>1141.62598843931</v>
      </c>
      <c r="M56" s="1466">
        <v>865</v>
      </c>
      <c r="N56" s="1480"/>
      <c r="O56" s="1481"/>
    </row>
    <row r="57" spans="1:15" s="1482" customFormat="1" ht="9.75" customHeight="1" x14ac:dyDescent="0.2">
      <c r="A57" s="1483"/>
      <c r="B57" s="1484"/>
      <c r="C57" s="1469" t="s">
        <v>639</v>
      </c>
      <c r="D57" s="1464"/>
      <c r="E57" s="1465">
        <v>745.03387431694011</v>
      </c>
      <c r="F57" s="1465">
        <v>901.60540437158511</v>
      </c>
      <c r="G57" s="1466">
        <v>1830</v>
      </c>
      <c r="H57" s="1462" t="s">
        <v>640</v>
      </c>
      <c r="I57" s="1463"/>
      <c r="J57" s="1473"/>
      <c r="K57" s="1465">
        <v>856.10956364947708</v>
      </c>
      <c r="L57" s="1465">
        <v>1091.74093761269</v>
      </c>
      <c r="M57" s="1466">
        <v>2773</v>
      </c>
      <c r="N57" s="1480"/>
      <c r="O57" s="1481"/>
    </row>
    <row r="58" spans="1:15" s="1482" customFormat="1" ht="9.75" customHeight="1" x14ac:dyDescent="0.2">
      <c r="A58" s="1483"/>
      <c r="B58" s="1484"/>
      <c r="C58" s="1469" t="s">
        <v>641</v>
      </c>
      <c r="D58" s="1464"/>
      <c r="E58" s="1465">
        <v>869.88599343323801</v>
      </c>
      <c r="F58" s="1465">
        <v>1078.3488466071699</v>
      </c>
      <c r="G58" s="1466">
        <v>11878</v>
      </c>
      <c r="H58" s="1462" t="s">
        <v>642</v>
      </c>
      <c r="I58" s="1463"/>
      <c r="J58" s="1473"/>
      <c r="K58" s="1465">
        <v>705.84347826087014</v>
      </c>
      <c r="L58" s="1465">
        <v>843.3258770614691</v>
      </c>
      <c r="M58" s="1466">
        <v>1334</v>
      </c>
      <c r="N58" s="1480"/>
      <c r="O58" s="1481"/>
    </row>
    <row r="59" spans="1:15" s="1482" customFormat="1" ht="9.75" customHeight="1" x14ac:dyDescent="0.2">
      <c r="A59" s="1483"/>
      <c r="B59" s="1484"/>
      <c r="C59" s="1469" t="s">
        <v>643</v>
      </c>
      <c r="D59" s="1464"/>
      <c r="E59" s="1465">
        <v>624.4735580524341</v>
      </c>
      <c r="F59" s="1465">
        <v>713.58063670412002</v>
      </c>
      <c r="G59" s="1466">
        <v>534</v>
      </c>
      <c r="H59" s="1462" t="s">
        <v>644</v>
      </c>
      <c r="I59" s="1463"/>
      <c r="J59" s="1473"/>
      <c r="K59" s="1465">
        <v>660.17974828375304</v>
      </c>
      <c r="L59" s="1465">
        <v>787.48770022883309</v>
      </c>
      <c r="M59" s="1466">
        <v>874</v>
      </c>
      <c r="N59" s="1480"/>
      <c r="O59" s="1481"/>
    </row>
    <row r="60" spans="1:15" s="1482" customFormat="1" ht="9.75" customHeight="1" x14ac:dyDescent="0.2">
      <c r="A60" s="1483"/>
      <c r="B60" s="1484"/>
      <c r="C60" s="1469" t="s">
        <v>645</v>
      </c>
      <c r="D60" s="1464"/>
      <c r="E60" s="1465">
        <v>746.04002657218814</v>
      </c>
      <c r="F60" s="1465">
        <v>867.80274136403909</v>
      </c>
      <c r="G60" s="1466">
        <v>2258</v>
      </c>
      <c r="H60" s="1462" t="s">
        <v>646</v>
      </c>
      <c r="I60" s="1463"/>
      <c r="J60" s="1473"/>
      <c r="K60" s="1465">
        <v>643.93421052631606</v>
      </c>
      <c r="L60" s="1465">
        <v>775.83662049861516</v>
      </c>
      <c r="M60" s="1466">
        <v>361</v>
      </c>
      <c r="N60" s="1480"/>
      <c r="O60" s="1481"/>
    </row>
    <row r="61" spans="1:15" s="1482" customFormat="1" ht="9.75" customHeight="1" x14ac:dyDescent="0.2">
      <c r="A61" s="1483"/>
      <c r="B61" s="1484"/>
      <c r="C61" s="1469" t="s">
        <v>647</v>
      </c>
      <c r="D61" s="1464"/>
      <c r="E61" s="1465">
        <v>722.10108493490407</v>
      </c>
      <c r="F61" s="1465">
        <v>835.19934283943007</v>
      </c>
      <c r="G61" s="1466">
        <v>1613</v>
      </c>
      <c r="H61" s="1462" t="s">
        <v>648</v>
      </c>
      <c r="I61" s="1463"/>
      <c r="J61" s="1473"/>
      <c r="K61" s="1465">
        <v>772.46200960935903</v>
      </c>
      <c r="L61" s="1465">
        <v>924.16004595780203</v>
      </c>
      <c r="M61" s="1466">
        <v>4787</v>
      </c>
      <c r="N61" s="1480"/>
      <c r="O61" s="1481"/>
    </row>
    <row r="62" spans="1:15" s="1482" customFormat="1" ht="9.75" customHeight="1" x14ac:dyDescent="0.2">
      <c r="A62" s="1483"/>
      <c r="B62" s="1484"/>
      <c r="C62" s="1469" t="s">
        <v>649</v>
      </c>
      <c r="D62" s="1464"/>
      <c r="E62" s="1465">
        <v>672.59792413066396</v>
      </c>
      <c r="F62" s="1465">
        <v>791.33193888303504</v>
      </c>
      <c r="G62" s="1466">
        <v>949</v>
      </c>
      <c r="H62" s="1462" t="s">
        <v>650</v>
      </c>
      <c r="I62" s="1463"/>
      <c r="J62" s="1473"/>
      <c r="K62" s="1465">
        <v>821.73778688524601</v>
      </c>
      <c r="L62" s="1465">
        <v>998.66976927747407</v>
      </c>
      <c r="M62" s="1466">
        <v>6588</v>
      </c>
      <c r="N62" s="1480"/>
      <c r="O62" s="1481"/>
    </row>
    <row r="63" spans="1:15" s="1482" customFormat="1" ht="9.75" customHeight="1" x14ac:dyDescent="0.2">
      <c r="A63" s="1483"/>
      <c r="B63" s="1484"/>
      <c r="C63" s="1469" t="s">
        <v>651</v>
      </c>
      <c r="D63" s="1464"/>
      <c r="E63" s="1465">
        <v>704.97424876847299</v>
      </c>
      <c r="F63" s="1465">
        <v>844.50539408867007</v>
      </c>
      <c r="G63" s="1466">
        <v>2436</v>
      </c>
      <c r="H63" s="1462" t="s">
        <v>652</v>
      </c>
      <c r="I63" s="1463"/>
      <c r="J63" s="1473"/>
      <c r="K63" s="1465">
        <v>679.36243801652904</v>
      </c>
      <c r="L63" s="1465">
        <v>776.91008264462812</v>
      </c>
      <c r="M63" s="1466">
        <v>484</v>
      </c>
      <c r="N63" s="1480"/>
      <c r="O63" s="1481"/>
    </row>
    <row r="64" spans="1:15" s="1376" customFormat="1" ht="9.75" customHeight="1" x14ac:dyDescent="0.2">
      <c r="A64" s="514"/>
      <c r="B64" s="1486"/>
      <c r="C64" s="1469" t="s">
        <v>653</v>
      </c>
      <c r="D64" s="1464"/>
      <c r="E64" s="1465">
        <v>670.39884714359209</v>
      </c>
      <c r="F64" s="1465">
        <v>778.90498713329896</v>
      </c>
      <c r="G64" s="1466">
        <v>3886</v>
      </c>
      <c r="H64" s="1462" t="s">
        <v>654</v>
      </c>
      <c r="I64" s="1463"/>
      <c r="J64" s="1473"/>
      <c r="K64" s="1465">
        <v>758.19514445391701</v>
      </c>
      <c r="L64" s="1465">
        <v>912.494004925642</v>
      </c>
      <c r="M64" s="1466">
        <v>10557</v>
      </c>
      <c r="N64" s="1480"/>
      <c r="O64" s="1481"/>
    </row>
    <row r="65" spans="1:15" s="1489" customFormat="1" ht="9.75" customHeight="1" x14ac:dyDescent="0.2">
      <c r="A65" s="1487"/>
      <c r="B65" s="1488"/>
      <c r="C65" s="1469" t="s">
        <v>655</v>
      </c>
      <c r="D65" s="1464"/>
      <c r="E65" s="1465">
        <v>665.32961538461507</v>
      </c>
      <c r="F65" s="1465">
        <v>791.90476923076903</v>
      </c>
      <c r="G65" s="1466">
        <v>520</v>
      </c>
      <c r="H65" s="1470" t="s">
        <v>656</v>
      </c>
      <c r="I65" s="1463"/>
      <c r="J65" s="1473"/>
      <c r="K65" s="1460">
        <v>713.67112796348101</v>
      </c>
      <c r="L65" s="1460">
        <v>845.20559711382703</v>
      </c>
      <c r="M65" s="1461">
        <v>33955</v>
      </c>
      <c r="N65" s="1480"/>
      <c r="O65" s="1481"/>
    </row>
    <row r="66" spans="1:15" s="1489" customFormat="1" ht="9.75" customHeight="1" x14ac:dyDescent="0.2">
      <c r="A66" s="1487"/>
      <c r="B66" s="1487"/>
      <c r="C66" s="1469" t="s">
        <v>657</v>
      </c>
      <c r="D66" s="1464"/>
      <c r="E66" s="1465">
        <v>707.88954635108507</v>
      </c>
      <c r="F66" s="1465">
        <v>843.18363576594311</v>
      </c>
      <c r="G66" s="1466">
        <v>1521</v>
      </c>
      <c r="H66" s="1462" t="s">
        <v>658</v>
      </c>
      <c r="I66" s="1471"/>
      <c r="J66" s="1472"/>
      <c r="K66" s="1465">
        <v>649.84688811188801</v>
      </c>
      <c r="L66" s="1465">
        <v>734.275926573427</v>
      </c>
      <c r="M66" s="1466">
        <v>1144</v>
      </c>
      <c r="N66" s="1480"/>
      <c r="O66" s="1481"/>
    </row>
    <row r="67" spans="1:15" s="1489" customFormat="1" ht="9.75" customHeight="1" x14ac:dyDescent="0.2">
      <c r="A67" s="1487"/>
      <c r="B67" s="1487"/>
      <c r="C67" s="1469" t="s">
        <v>659</v>
      </c>
      <c r="D67" s="1464"/>
      <c r="E67" s="1465">
        <v>693.28379120879106</v>
      </c>
      <c r="F67" s="1465">
        <v>854.11123626373603</v>
      </c>
      <c r="G67" s="1466">
        <v>1092</v>
      </c>
      <c r="H67" s="1462" t="s">
        <v>660</v>
      </c>
      <c r="I67" s="1463"/>
      <c r="J67" s="1473"/>
      <c r="K67" s="1465">
        <v>745.85172250591609</v>
      </c>
      <c r="L67" s="1465">
        <v>877.88946568688505</v>
      </c>
      <c r="M67" s="1466">
        <v>8029</v>
      </c>
      <c r="N67" s="1480"/>
      <c r="O67" s="1481"/>
    </row>
    <row r="68" spans="1:15" s="1489" customFormat="1" ht="9.75" customHeight="1" x14ac:dyDescent="0.2">
      <c r="A68" s="1487"/>
      <c r="B68" s="1487"/>
      <c r="C68" s="1469" t="s">
        <v>661</v>
      </c>
      <c r="D68" s="1464"/>
      <c r="E68" s="1465">
        <v>733.16901515151494</v>
      </c>
      <c r="F68" s="1465">
        <v>851.38327922077895</v>
      </c>
      <c r="G68" s="1466">
        <v>1848</v>
      </c>
      <c r="H68" s="1462" t="s">
        <v>662</v>
      </c>
      <c r="I68" s="1463"/>
      <c r="J68" s="1473"/>
      <c r="K68" s="1465">
        <v>702.58010107971506</v>
      </c>
      <c r="L68" s="1465">
        <v>831.45688950149304</v>
      </c>
      <c r="M68" s="1466">
        <v>4353</v>
      </c>
      <c r="N68" s="1480"/>
      <c r="O68" s="1481"/>
    </row>
    <row r="69" spans="1:15" s="1196" customFormat="1" ht="9.75" customHeight="1" x14ac:dyDescent="0.2">
      <c r="A69" s="1194"/>
      <c r="B69" s="1195"/>
      <c r="C69" s="1469" t="s">
        <v>663</v>
      </c>
      <c r="D69" s="1464"/>
      <c r="E69" s="1465">
        <v>628.71522972433104</v>
      </c>
      <c r="F69" s="1465">
        <v>746.19054334798204</v>
      </c>
      <c r="G69" s="1466">
        <v>2503</v>
      </c>
      <c r="H69" s="1462" t="s">
        <v>664</v>
      </c>
      <c r="I69" s="1463"/>
      <c r="J69" s="1473"/>
      <c r="K69" s="1465">
        <v>646.59805907173006</v>
      </c>
      <c r="L69" s="1465">
        <v>758.35548523206808</v>
      </c>
      <c r="M69" s="1466">
        <v>711</v>
      </c>
      <c r="N69" s="1179"/>
      <c r="O69" s="1159"/>
    </row>
    <row r="70" spans="1:15" s="1196" customFormat="1" ht="9.75" customHeight="1" x14ac:dyDescent="0.2">
      <c r="A70" s="1194"/>
      <c r="B70" s="1195"/>
      <c r="C70" s="1469" t="s">
        <v>665</v>
      </c>
      <c r="D70" s="1464"/>
      <c r="E70" s="1465">
        <v>681.49104253544601</v>
      </c>
      <c r="F70" s="1465">
        <v>867.87074228523807</v>
      </c>
      <c r="G70" s="1466">
        <v>1199</v>
      </c>
      <c r="H70" s="1462" t="s">
        <v>666</v>
      </c>
      <c r="I70" s="1463"/>
      <c r="J70" s="1473"/>
      <c r="K70" s="1465">
        <v>625.15046327683604</v>
      </c>
      <c r="L70" s="1465">
        <v>734.96677966101709</v>
      </c>
      <c r="M70" s="1466">
        <v>885</v>
      </c>
      <c r="N70" s="1179"/>
      <c r="O70" s="1159"/>
    </row>
    <row r="71" spans="1:15" s="1196" customFormat="1" ht="9.75" customHeight="1" x14ac:dyDescent="0.2">
      <c r="A71" s="1194"/>
      <c r="B71" s="1195"/>
      <c r="C71" s="1469" t="s">
        <v>667</v>
      </c>
      <c r="D71" s="1464"/>
      <c r="E71" s="1465">
        <v>763.32546600877208</v>
      </c>
      <c r="F71" s="1465">
        <v>905.85375548245599</v>
      </c>
      <c r="G71" s="1466">
        <v>1824</v>
      </c>
      <c r="H71" s="1462" t="s">
        <v>668</v>
      </c>
      <c r="I71" s="1463"/>
      <c r="J71" s="1473"/>
      <c r="K71" s="1465">
        <v>648.20378761061897</v>
      </c>
      <c r="L71" s="1465">
        <v>740.35975221238914</v>
      </c>
      <c r="M71" s="1466">
        <v>565</v>
      </c>
      <c r="N71" s="1203"/>
      <c r="O71" s="1159"/>
    </row>
    <row r="72" spans="1:15" ht="9.75" customHeight="1" x14ac:dyDescent="0.2">
      <c r="A72" s="1157"/>
      <c r="B72" s="1157"/>
      <c r="C72" s="1174" t="s">
        <v>669</v>
      </c>
      <c r="D72" s="1464"/>
      <c r="E72" s="1460">
        <v>825.06870954918907</v>
      </c>
      <c r="F72" s="1460">
        <v>997.90010585671803</v>
      </c>
      <c r="G72" s="1461">
        <v>67922</v>
      </c>
      <c r="H72" s="1462" t="s">
        <v>670</v>
      </c>
      <c r="I72" s="1463"/>
      <c r="J72" s="1473"/>
      <c r="K72" s="1465">
        <v>611.69116054158599</v>
      </c>
      <c r="L72" s="1465">
        <v>730.54845261121909</v>
      </c>
      <c r="M72" s="1466">
        <v>517</v>
      </c>
      <c r="N72" s="1179"/>
      <c r="O72" s="1157"/>
    </row>
    <row r="73" spans="1:15" s="1196" customFormat="1" ht="9.75" customHeight="1" x14ac:dyDescent="0.2">
      <c r="A73" s="1194"/>
      <c r="B73" s="1195"/>
      <c r="C73" s="1469" t="s">
        <v>671</v>
      </c>
      <c r="D73" s="1464"/>
      <c r="E73" s="1465">
        <v>632.68093360995908</v>
      </c>
      <c r="F73" s="1465">
        <v>811.90179460580896</v>
      </c>
      <c r="G73" s="1466">
        <v>964</v>
      </c>
      <c r="H73" s="1462" t="s">
        <v>672</v>
      </c>
      <c r="I73" s="1463"/>
      <c r="J73" s="1473"/>
      <c r="K73" s="1465">
        <v>676.23181149732602</v>
      </c>
      <c r="L73" s="1465">
        <v>794.07122326203205</v>
      </c>
      <c r="M73" s="1466">
        <v>1496</v>
      </c>
      <c r="N73" s="1179"/>
      <c r="O73" s="1159"/>
    </row>
    <row r="74" spans="1:15" s="1196" customFormat="1" ht="9.75" customHeight="1" x14ac:dyDescent="0.2">
      <c r="A74" s="1194"/>
      <c r="B74" s="1195"/>
      <c r="C74" s="1469" t="s">
        <v>673</v>
      </c>
      <c r="D74" s="1464"/>
      <c r="E74" s="1465">
        <v>670.62874482758593</v>
      </c>
      <c r="F74" s="1465">
        <v>802.96355862069004</v>
      </c>
      <c r="G74" s="1466">
        <v>2175</v>
      </c>
      <c r="H74" s="1462" t="s">
        <v>76</v>
      </c>
      <c r="I74" s="1463"/>
      <c r="J74" s="1473"/>
      <c r="K74" s="1465">
        <v>773.26829527963116</v>
      </c>
      <c r="L74" s="1465">
        <v>940.44770010261709</v>
      </c>
      <c r="M74" s="1466">
        <v>7796</v>
      </c>
      <c r="N74" s="1179"/>
      <c r="O74" s="1159"/>
    </row>
    <row r="75" spans="1:15" s="1196" customFormat="1" ht="9.75" customHeight="1" x14ac:dyDescent="0.2">
      <c r="A75" s="1194"/>
      <c r="B75" s="1195"/>
      <c r="C75" s="1469" t="s">
        <v>674</v>
      </c>
      <c r="D75" s="1464"/>
      <c r="E75" s="1465">
        <v>780.87219190541202</v>
      </c>
      <c r="F75" s="1465">
        <v>932.70161664392913</v>
      </c>
      <c r="G75" s="1466">
        <v>4398</v>
      </c>
      <c r="H75" s="1462" t="s">
        <v>675</v>
      </c>
      <c r="I75" s="1463"/>
      <c r="J75" s="1473"/>
      <c r="K75" s="1465">
        <v>664.73950276243102</v>
      </c>
      <c r="L75" s="1465">
        <v>734.5513259668511</v>
      </c>
      <c r="M75" s="1466">
        <v>362</v>
      </c>
      <c r="N75" s="1179"/>
      <c r="O75" s="1159"/>
    </row>
    <row r="76" spans="1:15" s="1196" customFormat="1" ht="9.75" customHeight="1" x14ac:dyDescent="0.2">
      <c r="A76" s="1194"/>
      <c r="B76" s="1195"/>
      <c r="C76" s="1469" t="s">
        <v>676</v>
      </c>
      <c r="D76" s="1464"/>
      <c r="E76" s="1465">
        <v>799.88761306532706</v>
      </c>
      <c r="F76" s="1465">
        <v>909.3490954773871</v>
      </c>
      <c r="G76" s="1466">
        <v>398</v>
      </c>
      <c r="H76" s="1462" t="s">
        <v>677</v>
      </c>
      <c r="I76" s="1463"/>
      <c r="J76" s="1473"/>
      <c r="K76" s="1465">
        <v>652.79658643326002</v>
      </c>
      <c r="L76" s="1465">
        <v>794.535448577681</v>
      </c>
      <c r="M76" s="1466">
        <v>457</v>
      </c>
      <c r="N76" s="1179"/>
      <c r="O76" s="1159"/>
    </row>
    <row r="77" spans="1:15" s="1196" customFormat="1" ht="9.75" customHeight="1" x14ac:dyDescent="0.2">
      <c r="A77" s="1194"/>
      <c r="B77" s="1195"/>
      <c r="C77" s="1469" t="s">
        <v>678</v>
      </c>
      <c r="D77" s="1464"/>
      <c r="E77" s="1465">
        <v>662.08102073365205</v>
      </c>
      <c r="F77" s="1465">
        <v>771.29795853269502</v>
      </c>
      <c r="G77" s="1466">
        <v>627</v>
      </c>
      <c r="H77" s="1462" t="s">
        <v>679</v>
      </c>
      <c r="I77" s="1463"/>
      <c r="J77" s="1473"/>
      <c r="K77" s="1465">
        <v>658.07134134134105</v>
      </c>
      <c r="L77" s="1465">
        <v>748.01081081081099</v>
      </c>
      <c r="M77" s="1466">
        <v>999</v>
      </c>
      <c r="N77" s="1179"/>
      <c r="O77" s="1159"/>
    </row>
    <row r="78" spans="1:15" s="1196" customFormat="1" ht="9.75" customHeight="1" x14ac:dyDescent="0.2">
      <c r="A78" s="1194"/>
      <c r="B78" s="1195"/>
      <c r="C78" s="1469" t="s">
        <v>60</v>
      </c>
      <c r="D78" s="1464"/>
      <c r="E78" s="1465">
        <v>833.24964701612203</v>
      </c>
      <c r="F78" s="1465">
        <v>1004.5391836302601</v>
      </c>
      <c r="G78" s="1466">
        <v>33061</v>
      </c>
      <c r="H78" s="1462" t="s">
        <v>680</v>
      </c>
      <c r="I78" s="1463"/>
      <c r="J78" s="1473"/>
      <c r="K78" s="1465">
        <v>660.26778314917101</v>
      </c>
      <c r="L78" s="1465">
        <v>782.49100138121503</v>
      </c>
      <c r="M78" s="1466">
        <v>1448</v>
      </c>
      <c r="N78" s="1179"/>
      <c r="O78" s="1159"/>
    </row>
    <row r="79" spans="1:15" s="1196" customFormat="1" ht="9.75" customHeight="1" x14ac:dyDescent="0.2">
      <c r="A79" s="1194"/>
      <c r="B79" s="1195"/>
      <c r="C79" s="1469" t="s">
        <v>681</v>
      </c>
      <c r="D79" s="1464"/>
      <c r="E79" s="1465">
        <v>990.85971719001611</v>
      </c>
      <c r="F79" s="1465">
        <v>1219.9938949275402</v>
      </c>
      <c r="G79" s="1466">
        <v>9936</v>
      </c>
      <c r="H79" s="1462" t="s">
        <v>682</v>
      </c>
      <c r="I79" s="1463"/>
      <c r="J79" s="1473"/>
      <c r="K79" s="1465">
        <v>683.04850240256303</v>
      </c>
      <c r="L79" s="1465">
        <v>797.34670315002711</v>
      </c>
      <c r="M79" s="1466">
        <v>3746</v>
      </c>
      <c r="N79" s="1179"/>
      <c r="O79" s="1159"/>
    </row>
    <row r="80" spans="1:15" s="1196" customFormat="1" ht="9.75" customHeight="1" x14ac:dyDescent="0.2">
      <c r="A80" s="1194"/>
      <c r="B80" s="1195"/>
      <c r="C80" s="1490" t="s">
        <v>683</v>
      </c>
      <c r="E80" s="1465">
        <v>651.35469424460405</v>
      </c>
      <c r="F80" s="1465">
        <v>767.39480215827302</v>
      </c>
      <c r="G80" s="1466">
        <v>556</v>
      </c>
      <c r="H80" s="1462" t="s">
        <v>684</v>
      </c>
      <c r="I80" s="1463"/>
      <c r="J80" s="1473"/>
      <c r="K80" s="1465">
        <v>688.21557014512803</v>
      </c>
      <c r="L80" s="1465">
        <v>822.08932273669711</v>
      </c>
      <c r="M80" s="1466">
        <v>1447</v>
      </c>
      <c r="N80" s="1179"/>
      <c r="O80" s="1159"/>
    </row>
    <row r="81" spans="1:15" s="1496" customFormat="1" ht="8.25" customHeight="1" x14ac:dyDescent="0.2">
      <c r="A81" s="1491"/>
      <c r="B81" s="1492"/>
      <c r="C81" s="1493" t="s">
        <v>685</v>
      </c>
      <c r="D81" s="1205"/>
      <c r="E81" s="1494"/>
      <c r="F81" s="1495"/>
      <c r="G81" s="1495"/>
      <c r="H81" s="1462"/>
      <c r="I81" s="1463"/>
      <c r="J81" s="1473"/>
      <c r="K81" s="1465"/>
      <c r="L81" s="1465"/>
      <c r="M81" s="1466"/>
      <c r="N81" s="1179"/>
      <c r="O81" s="1159"/>
    </row>
    <row r="82" spans="1:15" s="1496" customFormat="1" ht="9" customHeight="1" x14ac:dyDescent="0.2">
      <c r="A82" s="1491"/>
      <c r="B82" s="1492"/>
      <c r="C82" s="1663" t="s">
        <v>686</v>
      </c>
      <c r="D82" s="1663"/>
      <c r="E82" s="1663"/>
      <c r="F82" s="1663"/>
      <c r="G82" s="1663"/>
      <c r="H82" s="1663"/>
      <c r="I82" s="1663"/>
      <c r="J82" s="1663"/>
      <c r="K82" s="1663"/>
      <c r="L82" s="1663"/>
      <c r="M82" s="1663"/>
      <c r="N82" s="1179"/>
      <c r="O82" s="1159"/>
    </row>
    <row r="83" spans="1:15" s="1496" customFormat="1" ht="10.5" customHeight="1" x14ac:dyDescent="0.2">
      <c r="A83" s="1491"/>
      <c r="B83" s="1492"/>
      <c r="C83" s="1497" t="s">
        <v>687</v>
      </c>
      <c r="D83" s="1205"/>
      <c r="E83" s="1494"/>
      <c r="F83" s="1495"/>
      <c r="G83" s="1495"/>
      <c r="H83" s="1493"/>
      <c r="I83" s="1493"/>
      <c r="J83" s="1493"/>
      <c r="K83" s="1493"/>
      <c r="L83" s="1498"/>
      <c r="M83" s="1499"/>
      <c r="N83" s="1179"/>
      <c r="O83" s="1159"/>
    </row>
    <row r="84" spans="1:15" x14ac:dyDescent="0.2">
      <c r="A84" s="1157"/>
      <c r="B84" s="1157"/>
      <c r="C84" s="1500"/>
      <c r="D84" s="1197"/>
      <c r="E84" s="1501"/>
      <c r="F84" s="1501"/>
      <c r="G84" s="1501"/>
      <c r="H84" s="1502"/>
      <c r="I84" s="1502"/>
      <c r="J84" s="1502"/>
      <c r="K84" s="1502"/>
      <c r="L84" s="1658">
        <v>42979</v>
      </c>
      <c r="M84" s="1658"/>
      <c r="N84" s="405">
        <v>13</v>
      </c>
      <c r="O84" s="1157"/>
    </row>
  </sheetData>
  <mergeCells count="6">
    <mergeCell ref="L84:M84"/>
    <mergeCell ref="B1:E1"/>
    <mergeCell ref="C26:D26"/>
    <mergeCell ref="H26:J26"/>
    <mergeCell ref="C82:M82"/>
    <mergeCell ref="C5:D6"/>
  </mergeCells>
  <pageMargins left="7.874015748031496E-2" right="0.23622047244094491" top="0.23622047244094491" bottom="0.11811023622047245" header="0.27559055118110237"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60"/>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8"/>
      <c r="C1" s="238"/>
      <c r="D1" s="238"/>
      <c r="E1" s="227"/>
      <c r="F1" s="227"/>
      <c r="G1" s="227"/>
      <c r="H1" s="227"/>
      <c r="I1" s="227"/>
      <c r="J1" s="227"/>
      <c r="K1" s="227"/>
      <c r="L1" s="1679" t="s">
        <v>321</v>
      </c>
      <c r="M1" s="1679"/>
      <c r="N1" s="1679"/>
      <c r="O1" s="1679"/>
      <c r="P1" s="131"/>
    </row>
    <row r="2" spans="1:16" ht="6" customHeight="1" x14ac:dyDescent="0.2">
      <c r="A2" s="131"/>
      <c r="B2" s="239"/>
      <c r="C2" s="402"/>
      <c r="D2" s="402"/>
      <c r="E2" s="226"/>
      <c r="F2" s="226"/>
      <c r="G2" s="226"/>
      <c r="H2" s="226"/>
      <c r="I2" s="226"/>
      <c r="J2" s="226"/>
      <c r="K2" s="226"/>
      <c r="L2" s="226"/>
      <c r="M2" s="226"/>
      <c r="N2" s="133"/>
      <c r="O2" s="133"/>
      <c r="P2" s="131"/>
    </row>
    <row r="3" spans="1:16" ht="13.5" customHeight="1" thickBot="1" x14ac:dyDescent="0.25">
      <c r="A3" s="131"/>
      <c r="B3" s="240"/>
      <c r="C3" s="134"/>
      <c r="D3" s="134"/>
      <c r="E3" s="134"/>
      <c r="F3" s="133"/>
      <c r="G3" s="133"/>
      <c r="H3" s="133"/>
      <c r="I3" s="133"/>
      <c r="J3" s="133"/>
      <c r="K3" s="133"/>
      <c r="L3" s="570"/>
      <c r="M3" s="570"/>
      <c r="N3" s="570" t="s">
        <v>70</v>
      </c>
      <c r="O3" s="570"/>
      <c r="P3" s="570"/>
    </row>
    <row r="4" spans="1:16" ht="15" customHeight="1" thickBot="1" x14ac:dyDescent="0.25">
      <c r="A4" s="131"/>
      <c r="B4" s="240"/>
      <c r="C4" s="254" t="s">
        <v>298</v>
      </c>
      <c r="D4" s="257"/>
      <c r="E4" s="257"/>
      <c r="F4" s="257"/>
      <c r="G4" s="257"/>
      <c r="H4" s="257"/>
      <c r="I4" s="257"/>
      <c r="J4" s="257"/>
      <c r="K4" s="257"/>
      <c r="L4" s="257"/>
      <c r="M4" s="257"/>
      <c r="N4" s="258"/>
      <c r="O4" s="570"/>
      <c r="P4" s="570"/>
    </row>
    <row r="5" spans="1:16" ht="7.5" customHeight="1" x14ac:dyDescent="0.2">
      <c r="A5" s="131"/>
      <c r="B5" s="240"/>
      <c r="C5" s="1680" t="s">
        <v>85</v>
      </c>
      <c r="D5" s="1680"/>
      <c r="E5" s="133"/>
      <c r="F5" s="11"/>
      <c r="G5" s="133"/>
      <c r="H5" s="133"/>
      <c r="I5" s="133"/>
      <c r="J5" s="133"/>
      <c r="K5" s="133"/>
      <c r="L5" s="570"/>
      <c r="M5" s="570"/>
      <c r="N5" s="570"/>
      <c r="O5" s="570"/>
      <c r="P5" s="570"/>
    </row>
    <row r="6" spans="1:16" ht="13.5" customHeight="1" x14ac:dyDescent="0.2">
      <c r="A6" s="131"/>
      <c r="B6" s="240"/>
      <c r="C6" s="1681"/>
      <c r="D6" s="1681"/>
      <c r="E6" s="81">
        <v>1999</v>
      </c>
      <c r="F6" s="81"/>
      <c r="G6" s="133"/>
      <c r="H6" s="82">
        <v>2011</v>
      </c>
      <c r="I6" s="82">
        <v>2012</v>
      </c>
      <c r="J6" s="82">
        <v>2013</v>
      </c>
      <c r="K6" s="82">
        <v>2014</v>
      </c>
      <c r="L6" s="82">
        <v>2015</v>
      </c>
      <c r="M6" s="82">
        <v>2016</v>
      </c>
      <c r="N6" s="82">
        <v>2017</v>
      </c>
      <c r="O6" s="570"/>
      <c r="P6" s="570"/>
    </row>
    <row r="7" spans="1:16" ht="2.25" customHeight="1" x14ac:dyDescent="0.2">
      <c r="A7" s="131"/>
      <c r="B7" s="240"/>
      <c r="C7" s="83"/>
      <c r="D7" s="83"/>
      <c r="E7" s="11"/>
      <c r="F7" s="11"/>
      <c r="G7" s="133"/>
      <c r="H7" s="11"/>
      <c r="I7" s="11"/>
      <c r="J7" s="11"/>
      <c r="K7" s="11"/>
      <c r="L7" s="11"/>
      <c r="M7" s="11"/>
      <c r="N7" s="11"/>
      <c r="O7" s="570"/>
      <c r="P7" s="570"/>
    </row>
    <row r="8" spans="1:16" ht="30" customHeight="1" x14ac:dyDescent="0.2">
      <c r="A8" s="131"/>
      <c r="B8" s="240"/>
      <c r="C8" s="1682" t="s">
        <v>297</v>
      </c>
      <c r="D8" s="1682"/>
      <c r="E8" s="1682"/>
      <c r="F8" s="1682"/>
      <c r="G8" s="225"/>
      <c r="H8" s="1098">
        <v>485</v>
      </c>
      <c r="I8" s="1098">
        <v>485</v>
      </c>
      <c r="J8" s="1098">
        <v>485</v>
      </c>
      <c r="K8" s="1098">
        <v>505</v>
      </c>
      <c r="L8" s="1098">
        <v>505</v>
      </c>
      <c r="M8" s="1098">
        <v>530</v>
      </c>
      <c r="N8" s="1098">
        <v>557</v>
      </c>
      <c r="O8" s="199"/>
      <c r="P8" s="199"/>
    </row>
    <row r="9" spans="1:16" ht="31.5" customHeight="1" x14ac:dyDescent="0.2">
      <c r="A9" s="131"/>
      <c r="B9" s="242"/>
      <c r="C9" s="198" t="s">
        <v>284</v>
      </c>
      <c r="D9" s="198"/>
      <c r="E9" s="195"/>
      <c r="F9" s="195"/>
      <c r="G9" s="197"/>
      <c r="H9" s="196" t="s">
        <v>283</v>
      </c>
      <c r="I9" s="565" t="s">
        <v>338</v>
      </c>
      <c r="J9" s="565" t="s">
        <v>338</v>
      </c>
      <c r="K9" s="196" t="s">
        <v>407</v>
      </c>
      <c r="L9" s="565" t="s">
        <v>338</v>
      </c>
      <c r="M9" s="196" t="s">
        <v>440</v>
      </c>
      <c r="N9" s="196" t="s">
        <v>489</v>
      </c>
      <c r="O9" s="196"/>
      <c r="P9" s="196"/>
    </row>
    <row r="10" spans="1:16" s="137" customFormat="1" ht="18" customHeight="1" x14ac:dyDescent="0.2">
      <c r="A10" s="135"/>
      <c r="B10" s="241"/>
      <c r="C10" s="138" t="s">
        <v>282</v>
      </c>
      <c r="D10" s="138"/>
      <c r="E10" s="195"/>
      <c r="F10" s="195"/>
      <c r="G10" s="136"/>
      <c r="H10" s="195" t="s">
        <v>281</v>
      </c>
      <c r="I10" s="565" t="s">
        <v>338</v>
      </c>
      <c r="J10" s="565" t="s">
        <v>338</v>
      </c>
      <c r="K10" s="565" t="s">
        <v>408</v>
      </c>
      <c r="L10" s="565" t="s">
        <v>338</v>
      </c>
      <c r="M10" s="565" t="s">
        <v>439</v>
      </c>
      <c r="N10" s="565" t="s">
        <v>488</v>
      </c>
      <c r="O10" s="195"/>
      <c r="P10" s="195"/>
    </row>
    <row r="11" spans="1:16" ht="20.25" customHeight="1" thickBot="1" x14ac:dyDescent="0.25">
      <c r="A11" s="131"/>
      <c r="B11" s="240"/>
      <c r="C11" s="572" t="s">
        <v>339</v>
      </c>
      <c r="D11" s="571"/>
      <c r="E11" s="133"/>
      <c r="F11" s="133"/>
      <c r="G11" s="133"/>
      <c r="H11" s="133"/>
      <c r="I11" s="133"/>
      <c r="J11" s="133"/>
      <c r="K11" s="133"/>
      <c r="L11" s="133"/>
      <c r="M11" s="133"/>
      <c r="N11" s="570"/>
      <c r="O11" s="133"/>
      <c r="P11" s="131"/>
    </row>
    <row r="12" spans="1:16" s="137" customFormat="1" ht="13.5" customHeight="1" thickBot="1" x14ac:dyDescent="0.25">
      <c r="A12" s="135"/>
      <c r="B12" s="241"/>
      <c r="C12" s="254" t="s">
        <v>280</v>
      </c>
      <c r="D12" s="255"/>
      <c r="E12" s="255"/>
      <c r="F12" s="255"/>
      <c r="G12" s="255"/>
      <c r="H12" s="255"/>
      <c r="I12" s="255"/>
      <c r="J12" s="255"/>
      <c r="K12" s="255"/>
      <c r="L12" s="255"/>
      <c r="M12" s="255"/>
      <c r="N12" s="256"/>
      <c r="O12" s="133"/>
      <c r="P12" s="131"/>
    </row>
    <row r="13" spans="1:16" ht="7.5" customHeight="1" x14ac:dyDescent="0.2">
      <c r="A13" s="131"/>
      <c r="B13" s="240"/>
      <c r="C13" s="1683" t="s">
        <v>277</v>
      </c>
      <c r="D13" s="1683"/>
      <c r="E13" s="139"/>
      <c r="F13" s="139"/>
      <c r="G13" s="84"/>
      <c r="H13" s="140"/>
      <c r="I13" s="140"/>
      <c r="J13" s="140"/>
      <c r="K13" s="140"/>
      <c r="L13" s="140"/>
      <c r="M13" s="140"/>
      <c r="N13" s="140"/>
      <c r="O13" s="133"/>
      <c r="P13" s="131"/>
    </row>
    <row r="14" spans="1:16" ht="13.5" customHeight="1" x14ac:dyDescent="0.2">
      <c r="A14" s="131"/>
      <c r="B14" s="240"/>
      <c r="C14" s="1684"/>
      <c r="D14" s="1684"/>
      <c r="E14" s="139"/>
      <c r="F14" s="139"/>
      <c r="G14" s="84"/>
      <c r="H14" s="1208">
        <v>2013</v>
      </c>
      <c r="I14" s="1685">
        <v>2014</v>
      </c>
      <c r="J14" s="1686"/>
      <c r="K14" s="1685">
        <v>2015</v>
      </c>
      <c r="L14" s="1686"/>
      <c r="M14" s="1685">
        <v>2016</v>
      </c>
      <c r="N14" s="1687"/>
      <c r="O14" s="133"/>
      <c r="P14" s="131"/>
    </row>
    <row r="15" spans="1:16" ht="12.75" customHeight="1" x14ac:dyDescent="0.2">
      <c r="A15" s="131"/>
      <c r="B15" s="240"/>
      <c r="C15" s="139"/>
      <c r="D15" s="139"/>
      <c r="E15" s="139"/>
      <c r="F15" s="139"/>
      <c r="G15" s="84"/>
      <c r="H15" s="478" t="s">
        <v>86</v>
      </c>
      <c r="I15" s="1207" t="s">
        <v>87</v>
      </c>
      <c r="J15" s="727" t="s">
        <v>86</v>
      </c>
      <c r="K15" s="1207" t="s">
        <v>87</v>
      </c>
      <c r="L15" s="478" t="s">
        <v>86</v>
      </c>
      <c r="M15" s="1207" t="s">
        <v>491</v>
      </c>
      <c r="N15" s="993" t="s">
        <v>86</v>
      </c>
      <c r="O15" s="133"/>
      <c r="P15" s="131"/>
    </row>
    <row r="16" spans="1:16" ht="4.5" customHeight="1" x14ac:dyDescent="0.2">
      <c r="A16" s="131"/>
      <c r="B16" s="240"/>
      <c r="C16" s="139"/>
      <c r="D16" s="139"/>
      <c r="E16" s="139"/>
      <c r="F16" s="139"/>
      <c r="G16" s="84"/>
      <c r="H16" s="406"/>
      <c r="I16" s="406"/>
      <c r="J16" s="1210"/>
      <c r="K16" s="1210"/>
      <c r="L16" s="1210"/>
      <c r="M16" s="1210"/>
      <c r="N16" s="1211"/>
      <c r="O16" s="140"/>
      <c r="P16" s="131"/>
    </row>
    <row r="17" spans="1:20" ht="15" customHeight="1" x14ac:dyDescent="0.2">
      <c r="A17" s="131"/>
      <c r="B17" s="240"/>
      <c r="C17" s="219" t="s">
        <v>296</v>
      </c>
      <c r="D17" s="251"/>
      <c r="E17" s="246"/>
      <c r="F17" s="246"/>
      <c r="G17" s="253"/>
      <c r="H17" s="566">
        <v>958.81</v>
      </c>
      <c r="I17" s="1015">
        <v>945.78</v>
      </c>
      <c r="J17" s="566">
        <v>946.97</v>
      </c>
      <c r="K17" s="1021">
        <v>950.9</v>
      </c>
      <c r="L17" s="1134">
        <v>952.67243142082441</v>
      </c>
      <c r="M17" s="566">
        <v>957.61</v>
      </c>
      <c r="N17" s="566">
        <v>968.61</v>
      </c>
      <c r="O17" s="140"/>
      <c r="P17" s="131"/>
      <c r="Q17" s="1103"/>
    </row>
    <row r="18" spans="1:20" ht="13.5" customHeight="1" x14ac:dyDescent="0.2">
      <c r="A18" s="131"/>
      <c r="B18" s="240"/>
      <c r="C18" s="576" t="s">
        <v>72</v>
      </c>
      <c r="D18" s="141"/>
      <c r="E18" s="139"/>
      <c r="F18" s="139"/>
      <c r="G18" s="84"/>
      <c r="H18" s="567">
        <v>1037.9100000000001</v>
      </c>
      <c r="I18" s="1016">
        <v>1032.19</v>
      </c>
      <c r="J18" s="567">
        <v>1033.18</v>
      </c>
      <c r="K18" s="1012">
        <v>1035.1600000000001</v>
      </c>
      <c r="L18" s="1135">
        <v>1034.2916578226188</v>
      </c>
      <c r="M18" s="567">
        <v>1038.3599999999999</v>
      </c>
      <c r="N18" s="567">
        <v>1052.5899999999999</v>
      </c>
      <c r="O18" s="140"/>
      <c r="P18" s="131"/>
      <c r="R18" s="1212"/>
      <c r="S18" s="1212"/>
      <c r="T18" s="1212"/>
    </row>
    <row r="19" spans="1:20" ht="13.5" customHeight="1" x14ac:dyDescent="0.2">
      <c r="A19" s="131"/>
      <c r="B19" s="240"/>
      <c r="C19" s="576" t="s">
        <v>71</v>
      </c>
      <c r="D19" s="141"/>
      <c r="E19" s="139"/>
      <c r="F19" s="139"/>
      <c r="G19" s="84"/>
      <c r="H19" s="567">
        <v>853.8</v>
      </c>
      <c r="I19" s="1016">
        <v>840.78</v>
      </c>
      <c r="J19" s="567">
        <v>842.98</v>
      </c>
      <c r="K19" s="1012">
        <v>849.53</v>
      </c>
      <c r="L19" s="1135">
        <v>852.69380865007668</v>
      </c>
      <c r="M19" s="567">
        <v>860.34</v>
      </c>
      <c r="N19" s="567">
        <v>868.3</v>
      </c>
      <c r="O19" s="140"/>
      <c r="P19" s="131"/>
      <c r="R19" s="1212"/>
      <c r="S19" s="1212"/>
      <c r="T19" s="1212"/>
    </row>
    <row r="20" spans="1:20" ht="6.75" customHeight="1" x14ac:dyDescent="0.2">
      <c r="A20" s="131"/>
      <c r="B20" s="240"/>
      <c r="C20" s="172"/>
      <c r="D20" s="141"/>
      <c r="E20" s="139"/>
      <c r="F20" s="139"/>
      <c r="G20" s="84"/>
      <c r="H20" s="577"/>
      <c r="I20" s="1017"/>
      <c r="J20" s="577"/>
      <c r="K20" s="1136"/>
      <c r="L20" s="1137"/>
      <c r="M20" s="577"/>
      <c r="N20" s="577"/>
      <c r="O20" s="140"/>
      <c r="P20" s="131"/>
    </row>
    <row r="21" spans="1:20" ht="15" customHeight="1" x14ac:dyDescent="0.2">
      <c r="A21" s="131"/>
      <c r="B21" s="240"/>
      <c r="C21" s="219" t="s">
        <v>295</v>
      </c>
      <c r="D21" s="251"/>
      <c r="E21" s="246"/>
      <c r="F21" s="246"/>
      <c r="G21" s="250"/>
      <c r="H21" s="566">
        <v>1125.5899999999999</v>
      </c>
      <c r="I21" s="1021">
        <v>1120.4000000000001</v>
      </c>
      <c r="J21" s="566">
        <v>1124.49</v>
      </c>
      <c r="K21" s="1021">
        <v>1140.3699999999999</v>
      </c>
      <c r="L21" s="1134">
        <v>1130.3699999999999</v>
      </c>
      <c r="M21" s="566">
        <v>1138.73</v>
      </c>
      <c r="N21" s="566">
        <v>1154.2</v>
      </c>
      <c r="O21" s="140"/>
      <c r="P21" s="131"/>
    </row>
    <row r="22" spans="1:20" s="143" customFormat="1" ht="13.5" customHeight="1" x14ac:dyDescent="0.2">
      <c r="A22" s="142"/>
      <c r="B22" s="243"/>
      <c r="C22" s="576" t="s">
        <v>72</v>
      </c>
      <c r="D22" s="141"/>
      <c r="E22" s="139"/>
      <c r="F22" s="139"/>
      <c r="G22" s="84"/>
      <c r="H22" s="567">
        <v>1233.47</v>
      </c>
      <c r="I22" s="1012">
        <v>1241.71</v>
      </c>
      <c r="J22" s="567">
        <v>1246.24</v>
      </c>
      <c r="K22" s="1012">
        <v>1262.17</v>
      </c>
      <c r="L22" s="1135">
        <v>1245.79</v>
      </c>
      <c r="M22" s="567">
        <v>1259.46</v>
      </c>
      <c r="N22" s="567">
        <v>1281.54</v>
      </c>
      <c r="O22" s="139"/>
      <c r="P22" s="142"/>
    </row>
    <row r="23" spans="1:20" s="143" customFormat="1" ht="13.5" customHeight="1" x14ac:dyDescent="0.2">
      <c r="A23" s="142"/>
      <c r="B23" s="243"/>
      <c r="C23" s="576" t="s">
        <v>71</v>
      </c>
      <c r="D23" s="141"/>
      <c r="E23" s="139"/>
      <c r="F23" s="139"/>
      <c r="G23" s="84"/>
      <c r="H23" s="567">
        <v>982.36</v>
      </c>
      <c r="I23" s="1016">
        <v>972.99</v>
      </c>
      <c r="J23" s="567">
        <v>977.62</v>
      </c>
      <c r="K23" s="1012">
        <v>993.84</v>
      </c>
      <c r="L23" s="1135">
        <v>989</v>
      </c>
      <c r="M23" s="1012">
        <v>993.28</v>
      </c>
      <c r="N23" s="567">
        <v>1002.08</v>
      </c>
      <c r="O23" s="139"/>
      <c r="P23" s="142"/>
    </row>
    <row r="24" spans="1:20" ht="15" customHeight="1" x14ac:dyDescent="0.2">
      <c r="A24" s="131"/>
      <c r="B24" s="240"/>
      <c r="C24" s="1101" t="s">
        <v>475</v>
      </c>
      <c r="E24" s="139"/>
      <c r="F24" s="139"/>
      <c r="G24" s="84"/>
      <c r="H24" s="1100">
        <f>+H23/H22</f>
        <v>0.79641985617809918</v>
      </c>
      <c r="I24" s="1102">
        <f t="shared" ref="I24:N24" si="0">+I23/I22</f>
        <v>0.78358876066070171</v>
      </c>
      <c r="J24" s="1100">
        <f t="shared" si="0"/>
        <v>0.78445564257285916</v>
      </c>
      <c r="K24" s="1138">
        <f t="shared" si="0"/>
        <v>0.78740581696601886</v>
      </c>
      <c r="L24" s="1139">
        <f t="shared" si="0"/>
        <v>0.79387376684673983</v>
      </c>
      <c r="M24" s="1138">
        <f t="shared" si="0"/>
        <v>0.78865545551268001</v>
      </c>
      <c r="N24" s="1209">
        <f t="shared" si="0"/>
        <v>0.78193423537306683</v>
      </c>
      <c r="O24" s="140"/>
      <c r="P24" s="131"/>
    </row>
    <row r="25" spans="1:20" ht="21.75" customHeight="1" x14ac:dyDescent="0.2">
      <c r="A25" s="131"/>
      <c r="B25" s="240"/>
      <c r="C25" s="219" t="s">
        <v>294</v>
      </c>
      <c r="D25" s="251"/>
      <c r="E25" s="246"/>
      <c r="F25" s="246"/>
      <c r="G25" s="252"/>
      <c r="H25" s="568">
        <f>+H17/H21*100</f>
        <v>85.182881866398958</v>
      </c>
      <c r="I25" s="1018">
        <f t="shared" ref="I25:N25" si="1">+I17/I21*100</f>
        <v>84.41449482327738</v>
      </c>
      <c r="J25" s="568">
        <f t="shared" si="1"/>
        <v>84.21328780158116</v>
      </c>
      <c r="K25" s="1140">
        <f t="shared" si="1"/>
        <v>83.385217078667452</v>
      </c>
      <c r="L25" s="1141">
        <f t="shared" si="1"/>
        <v>84.279698808427725</v>
      </c>
      <c r="M25" s="1140">
        <f t="shared" si="1"/>
        <v>84.094561485163297</v>
      </c>
      <c r="N25" s="568">
        <f t="shared" si="1"/>
        <v>83.920464390920117</v>
      </c>
      <c r="O25" s="140"/>
      <c r="P25" s="131"/>
    </row>
    <row r="26" spans="1:20" ht="13.5" customHeight="1" x14ac:dyDescent="0.2">
      <c r="A26" s="131"/>
      <c r="B26" s="240"/>
      <c r="C26" s="576" t="s">
        <v>72</v>
      </c>
      <c r="D26" s="141"/>
      <c r="E26" s="139"/>
      <c r="F26" s="139"/>
      <c r="G26" s="194"/>
      <c r="H26" s="791">
        <f t="shared" ref="H26:H27" si="2">+H18/H22*100</f>
        <v>84.145540629281626</v>
      </c>
      <c r="I26" s="1019">
        <f t="shared" ref="I26:N26" si="3">+I18/I22*100</f>
        <v>83.126494914271447</v>
      </c>
      <c r="J26" s="791">
        <f t="shared" si="3"/>
        <v>82.903774553858014</v>
      </c>
      <c r="K26" s="1142">
        <f t="shared" si="3"/>
        <v>82.014308690588436</v>
      </c>
      <c r="L26" s="1143">
        <f t="shared" si="3"/>
        <v>83.022953934661444</v>
      </c>
      <c r="M26" s="1142">
        <f t="shared" si="3"/>
        <v>82.444857319803717</v>
      </c>
      <c r="N26" s="791">
        <f t="shared" si="3"/>
        <v>82.134775348408937</v>
      </c>
      <c r="O26" s="140"/>
      <c r="P26" s="131"/>
    </row>
    <row r="27" spans="1:20" ht="13.5" customHeight="1" x14ac:dyDescent="0.2">
      <c r="A27" s="131"/>
      <c r="B27" s="240"/>
      <c r="C27" s="576" t="s">
        <v>71</v>
      </c>
      <c r="D27" s="141"/>
      <c r="E27" s="139"/>
      <c r="F27" s="139"/>
      <c r="G27" s="194"/>
      <c r="H27" s="791">
        <f t="shared" si="2"/>
        <v>86.913147929475954</v>
      </c>
      <c r="I27" s="1019">
        <f t="shared" ref="I27:N27" si="4">+I19/I23*100</f>
        <v>86.411987790213658</v>
      </c>
      <c r="J27" s="791">
        <f t="shared" si="4"/>
        <v>86.227777664123067</v>
      </c>
      <c r="K27" s="1142">
        <f t="shared" si="4"/>
        <v>85.479554052966265</v>
      </c>
      <c r="L27" s="1143">
        <f t="shared" si="4"/>
        <v>86.217776405467816</v>
      </c>
      <c r="M27" s="1142">
        <f t="shared" si="4"/>
        <v>86.616059922680421</v>
      </c>
      <c r="N27" s="791">
        <f t="shared" si="4"/>
        <v>86.649768481558354</v>
      </c>
      <c r="O27" s="140"/>
      <c r="P27" s="131"/>
    </row>
    <row r="28" spans="1:20" ht="6.75" customHeight="1" x14ac:dyDescent="0.2">
      <c r="A28" s="131"/>
      <c r="B28" s="240"/>
      <c r="C28" s="172"/>
      <c r="D28" s="141"/>
      <c r="E28" s="139"/>
      <c r="F28" s="139"/>
      <c r="G28" s="193"/>
      <c r="H28" s="569"/>
      <c r="I28" s="1020"/>
      <c r="J28" s="569"/>
      <c r="K28" s="1144"/>
      <c r="L28" s="1145"/>
      <c r="M28" s="1144"/>
      <c r="N28" s="569"/>
      <c r="O28" s="140"/>
      <c r="P28" s="131"/>
    </row>
    <row r="29" spans="1:20" ht="23.25" customHeight="1" x14ac:dyDescent="0.2">
      <c r="A29" s="131"/>
      <c r="B29" s="240"/>
      <c r="C29" s="1666" t="s">
        <v>293</v>
      </c>
      <c r="D29" s="1666"/>
      <c r="E29" s="1666"/>
      <c r="F29" s="1666"/>
      <c r="G29" s="250"/>
      <c r="H29" s="566">
        <v>12</v>
      </c>
      <c r="I29" s="1015">
        <v>13.2</v>
      </c>
      <c r="J29" s="566">
        <v>19.600000000000001</v>
      </c>
      <c r="K29" s="1021">
        <v>21.4</v>
      </c>
      <c r="L29" s="1134">
        <v>21.1</v>
      </c>
      <c r="M29" s="1021">
        <v>25.3</v>
      </c>
      <c r="N29" s="566">
        <v>23.3</v>
      </c>
      <c r="O29" s="140"/>
      <c r="P29" s="131"/>
    </row>
    <row r="30" spans="1:20" ht="13.5" customHeight="1" x14ac:dyDescent="0.2">
      <c r="A30" s="142"/>
      <c r="B30" s="243"/>
      <c r="C30" s="576" t="s">
        <v>279</v>
      </c>
      <c r="D30" s="141"/>
      <c r="E30" s="139"/>
      <c r="F30" s="139"/>
      <c r="G30" s="84"/>
      <c r="H30" s="567">
        <v>8.6999999999999993</v>
      </c>
      <c r="I30" s="1012">
        <v>8.1</v>
      </c>
      <c r="J30" s="567">
        <v>15.1</v>
      </c>
      <c r="K30" s="1012">
        <v>16.899999999999999</v>
      </c>
      <c r="L30" s="1135">
        <v>17</v>
      </c>
      <c r="M30" s="1012">
        <v>19.7</v>
      </c>
      <c r="N30" s="567">
        <v>18.5</v>
      </c>
      <c r="P30" s="131"/>
    </row>
    <row r="31" spans="1:20" ht="13.5" customHeight="1" x14ac:dyDescent="0.2">
      <c r="A31" s="131"/>
      <c r="B31" s="240"/>
      <c r="C31" s="576" t="s">
        <v>278</v>
      </c>
      <c r="D31" s="141"/>
      <c r="E31" s="139"/>
      <c r="F31" s="139"/>
      <c r="G31" s="84"/>
      <c r="H31" s="567">
        <v>16.5</v>
      </c>
      <c r="I31" s="1012">
        <v>19.3</v>
      </c>
      <c r="J31" s="567">
        <v>25</v>
      </c>
      <c r="K31" s="1012">
        <v>26.9</v>
      </c>
      <c r="L31" s="1135">
        <v>26.2</v>
      </c>
      <c r="M31" s="1012">
        <v>32</v>
      </c>
      <c r="N31" s="567">
        <v>28.9</v>
      </c>
      <c r="O31" s="140"/>
      <c r="P31" s="131"/>
    </row>
    <row r="32" spans="1:20" ht="20.25" customHeight="1" thickBot="1" x14ac:dyDescent="0.25">
      <c r="A32" s="131"/>
      <c r="B32" s="240"/>
      <c r="C32" s="172"/>
      <c r="D32" s="141"/>
      <c r="E32" s="139"/>
      <c r="F32" s="139"/>
      <c r="G32" s="1676"/>
      <c r="H32" s="1676"/>
      <c r="I32" s="1676"/>
      <c r="J32" s="1676"/>
      <c r="K32" s="1676"/>
      <c r="L32" s="1676"/>
      <c r="M32" s="1677"/>
      <c r="N32" s="1677"/>
      <c r="O32" s="140"/>
      <c r="P32" s="131"/>
    </row>
    <row r="33" spans="1:34" ht="30.75" customHeight="1" thickBot="1" x14ac:dyDescent="0.25">
      <c r="A33" s="131"/>
      <c r="B33" s="240"/>
      <c r="C33" s="1668" t="s">
        <v>292</v>
      </c>
      <c r="D33" s="1669"/>
      <c r="E33" s="1669"/>
      <c r="F33" s="1669"/>
      <c r="G33" s="1669"/>
      <c r="H33" s="1669"/>
      <c r="I33" s="1669"/>
      <c r="J33" s="1669"/>
      <c r="K33" s="1669"/>
      <c r="L33" s="1669"/>
      <c r="M33" s="1669"/>
      <c r="N33" s="1670"/>
      <c r="O33" s="187"/>
      <c r="P33" s="131"/>
    </row>
    <row r="34" spans="1:34" ht="7.5" customHeight="1" x14ac:dyDescent="0.2">
      <c r="A34" s="131"/>
      <c r="B34" s="240"/>
      <c r="C34" s="1671" t="s">
        <v>277</v>
      </c>
      <c r="D34" s="1671"/>
      <c r="E34" s="190"/>
      <c r="F34" s="189"/>
      <c r="G34" s="144"/>
      <c r="H34" s="145"/>
      <c r="I34" s="145"/>
      <c r="J34" s="145"/>
      <c r="K34" s="145"/>
      <c r="L34" s="145"/>
      <c r="M34" s="145"/>
      <c r="N34" s="145"/>
      <c r="O34" s="187"/>
      <c r="P34" s="131"/>
      <c r="S34" s="137"/>
      <c r="T34" s="137"/>
      <c r="U34" s="137"/>
      <c r="V34" s="137"/>
      <c r="W34" s="137"/>
      <c r="X34" s="137"/>
      <c r="Y34" s="137"/>
      <c r="Z34" s="137"/>
      <c r="AA34" s="137"/>
      <c r="AB34" s="137"/>
      <c r="AC34" s="137"/>
      <c r="AD34" s="137"/>
      <c r="AF34" s="137"/>
      <c r="AG34" s="137"/>
      <c r="AH34" s="137"/>
    </row>
    <row r="35" spans="1:34" ht="36" customHeight="1" x14ac:dyDescent="0.2">
      <c r="A35" s="131"/>
      <c r="B35" s="240"/>
      <c r="C35" s="1672"/>
      <c r="D35" s="1672"/>
      <c r="E35" s="192"/>
      <c r="F35" s="192"/>
      <c r="G35" s="192"/>
      <c r="H35" s="192"/>
      <c r="I35" s="1673" t="s">
        <v>276</v>
      </c>
      <c r="J35" s="1674"/>
      <c r="K35" s="1675" t="s">
        <v>275</v>
      </c>
      <c r="L35" s="1674"/>
      <c r="M35" s="1675" t="s">
        <v>274</v>
      </c>
      <c r="N35" s="1673"/>
      <c r="O35" s="187"/>
      <c r="P35" s="131"/>
    </row>
    <row r="36" spans="1:34" s="137" customFormat="1" ht="22.5" customHeight="1" x14ac:dyDescent="0.2">
      <c r="A36" s="135"/>
      <c r="B36" s="241"/>
      <c r="C36" s="192"/>
      <c r="D36" s="192"/>
      <c r="E36" s="192"/>
      <c r="F36" s="192"/>
      <c r="G36" s="192"/>
      <c r="H36" s="192"/>
      <c r="I36" s="992" t="s">
        <v>492</v>
      </c>
      <c r="J36" s="992" t="s">
        <v>514</v>
      </c>
      <c r="K36" s="1146" t="s">
        <v>492</v>
      </c>
      <c r="L36" s="1147" t="s">
        <v>514</v>
      </c>
      <c r="M36" s="992" t="s">
        <v>492</v>
      </c>
      <c r="N36" s="992" t="s">
        <v>514</v>
      </c>
      <c r="O36" s="191"/>
      <c r="P36" s="135"/>
      <c r="S36" s="132"/>
      <c r="T36" s="132"/>
      <c r="U36" s="132"/>
      <c r="V36" s="132"/>
      <c r="W36" s="132"/>
      <c r="X36" s="132"/>
      <c r="Y36" s="132"/>
      <c r="Z36" s="132"/>
      <c r="AA36" s="132"/>
      <c r="AB36" s="132"/>
      <c r="AC36" s="132"/>
      <c r="AD36" s="132"/>
      <c r="AF36" s="132"/>
      <c r="AG36" s="132"/>
      <c r="AH36" s="132"/>
    </row>
    <row r="37" spans="1:34" ht="15" customHeight="1" x14ac:dyDescent="0.2">
      <c r="A37" s="131"/>
      <c r="B37" s="240"/>
      <c r="C37" s="219" t="s">
        <v>68</v>
      </c>
      <c r="D37" s="245"/>
      <c r="E37" s="246"/>
      <c r="F37" s="247"/>
      <c r="G37" s="248"/>
      <c r="H37" s="249"/>
      <c r="I37" s="1214">
        <v>957.61093221125657</v>
      </c>
      <c r="J37" s="1214">
        <v>968.6148757509776</v>
      </c>
      <c r="K37" s="1215">
        <v>1138.73</v>
      </c>
      <c r="L37" s="1216">
        <v>1154.2018907098732</v>
      </c>
      <c r="M37" s="1013">
        <v>25.3</v>
      </c>
      <c r="N37" s="1013">
        <v>23.3</v>
      </c>
      <c r="O37" s="187"/>
      <c r="P37" s="131"/>
      <c r="R37" s="1103"/>
      <c r="T37" s="269"/>
      <c r="U37" s="269"/>
      <c r="V37" s="269"/>
      <c r="W37" s="269"/>
      <c r="X37" s="269"/>
      <c r="Y37" s="269"/>
      <c r="Z37" s="269"/>
      <c r="AA37" s="269"/>
      <c r="AB37" s="269"/>
      <c r="AC37" s="269"/>
      <c r="AD37" s="269"/>
      <c r="AF37" s="269"/>
      <c r="AG37" s="269"/>
      <c r="AH37" s="269"/>
    </row>
    <row r="38" spans="1:34" ht="13.5" customHeight="1" x14ac:dyDescent="0.2">
      <c r="A38" s="131"/>
      <c r="B38" s="240"/>
      <c r="C38" s="95" t="s">
        <v>273</v>
      </c>
      <c r="D38" s="202"/>
      <c r="E38" s="202"/>
      <c r="F38" s="202"/>
      <c r="G38" s="202"/>
      <c r="H38" s="202"/>
      <c r="I38" s="1217">
        <v>964.11852531266436</v>
      </c>
      <c r="J38" s="1217">
        <v>953.55170508545496</v>
      </c>
      <c r="K38" s="1213">
        <v>1219.53</v>
      </c>
      <c r="L38" s="1218">
        <v>1228.0551750850489</v>
      </c>
      <c r="M38" s="1014">
        <v>17.8</v>
      </c>
      <c r="N38" s="1014">
        <v>10.199999999999999</v>
      </c>
      <c r="O38" s="1010"/>
      <c r="P38" s="909"/>
      <c r="R38" s="1103"/>
      <c r="T38" s="269"/>
      <c r="U38" s="269"/>
      <c r="V38" s="269"/>
      <c r="W38" s="269"/>
      <c r="X38" s="269"/>
      <c r="Y38" s="269"/>
      <c r="Z38" s="269"/>
      <c r="AA38" s="269"/>
      <c r="AB38" s="269"/>
      <c r="AC38" s="269"/>
      <c r="AD38" s="269"/>
      <c r="AF38" s="269"/>
      <c r="AG38" s="269"/>
      <c r="AH38" s="269"/>
    </row>
    <row r="39" spans="1:34" ht="13.5" customHeight="1" x14ac:dyDescent="0.2">
      <c r="A39" s="131"/>
      <c r="B39" s="240"/>
      <c r="C39" s="95" t="s">
        <v>272</v>
      </c>
      <c r="D39" s="202"/>
      <c r="E39" s="202"/>
      <c r="F39" s="202"/>
      <c r="G39" s="202"/>
      <c r="H39" s="202"/>
      <c r="I39" s="1217">
        <v>892.45692649322598</v>
      </c>
      <c r="J39" s="1217">
        <v>900.48690592582659</v>
      </c>
      <c r="K39" s="1213">
        <v>1045.9000000000001</v>
      </c>
      <c r="L39" s="1218">
        <v>1055.0814353029368</v>
      </c>
      <c r="M39" s="1014">
        <v>31.6</v>
      </c>
      <c r="N39" s="1014">
        <v>25.9</v>
      </c>
      <c r="O39" s="1010"/>
      <c r="P39" s="909"/>
      <c r="R39" s="1103"/>
      <c r="T39" s="269"/>
      <c r="U39" s="269"/>
      <c r="V39" s="269"/>
      <c r="W39" s="269"/>
      <c r="X39" s="269"/>
      <c r="Y39" s="269"/>
      <c r="Z39" s="269"/>
      <c r="AA39" s="269"/>
      <c r="AB39" s="269"/>
      <c r="AC39" s="269"/>
      <c r="AD39" s="269"/>
      <c r="AF39" s="269"/>
      <c r="AG39" s="269"/>
      <c r="AH39" s="269"/>
    </row>
    <row r="40" spans="1:34" ht="13.5" customHeight="1" x14ac:dyDescent="0.2">
      <c r="A40" s="131"/>
      <c r="B40" s="240"/>
      <c r="C40" s="95" t="s">
        <v>271</v>
      </c>
      <c r="D40" s="188"/>
      <c r="E40" s="188"/>
      <c r="F40" s="188"/>
      <c r="G40" s="188"/>
      <c r="H40" s="188"/>
      <c r="I40" s="1217">
        <v>2022.1768515946819</v>
      </c>
      <c r="J40" s="1217">
        <v>1998.190077263421</v>
      </c>
      <c r="K40" s="1213">
        <v>2854.48</v>
      </c>
      <c r="L40" s="1218">
        <v>2816.0006995181852</v>
      </c>
      <c r="M40" s="1014">
        <v>0.4</v>
      </c>
      <c r="N40" s="1014">
        <v>0.2</v>
      </c>
      <c r="O40" s="1010"/>
      <c r="P40" s="909"/>
      <c r="R40" s="1103"/>
      <c r="T40" s="269"/>
      <c r="U40" s="269"/>
      <c r="V40" s="269"/>
      <c r="W40" s="269"/>
      <c r="X40" s="269"/>
      <c r="Y40" s="269"/>
      <c r="Z40" s="269"/>
      <c r="AA40" s="269"/>
      <c r="AB40" s="269"/>
      <c r="AC40" s="269"/>
      <c r="AD40" s="269"/>
      <c r="AF40" s="269"/>
      <c r="AG40" s="269"/>
      <c r="AH40" s="269"/>
    </row>
    <row r="41" spans="1:34" ht="13.5" customHeight="1" x14ac:dyDescent="0.2">
      <c r="A41" s="131"/>
      <c r="B41" s="240"/>
      <c r="C41" s="95" t="s">
        <v>270</v>
      </c>
      <c r="D41" s="188"/>
      <c r="E41" s="188"/>
      <c r="F41" s="188"/>
      <c r="G41" s="188"/>
      <c r="H41" s="188"/>
      <c r="I41" s="1217">
        <v>927.73224506384531</v>
      </c>
      <c r="J41" s="1217">
        <v>927.63529350601436</v>
      </c>
      <c r="K41" s="1213">
        <v>1126.3599999999999</v>
      </c>
      <c r="L41" s="1218">
        <v>1121.8900454628624</v>
      </c>
      <c r="M41" s="1014">
        <v>19</v>
      </c>
      <c r="N41" s="1014">
        <v>19.100000000000001</v>
      </c>
      <c r="O41" s="1010"/>
      <c r="P41" s="909"/>
      <c r="R41" s="1103"/>
      <c r="T41" s="269"/>
      <c r="U41" s="269"/>
      <c r="V41" s="269"/>
      <c r="W41" s="269"/>
      <c r="X41" s="269"/>
      <c r="Y41" s="269"/>
      <c r="Z41" s="269"/>
      <c r="AA41" s="269"/>
      <c r="AB41" s="269"/>
      <c r="AC41" s="269"/>
      <c r="AD41" s="269"/>
      <c r="AF41" s="269"/>
      <c r="AG41" s="269"/>
      <c r="AH41" s="269"/>
    </row>
    <row r="42" spans="1:34" ht="13.5" customHeight="1" x14ac:dyDescent="0.2">
      <c r="A42" s="131"/>
      <c r="B42" s="240"/>
      <c r="C42" s="95" t="s">
        <v>269</v>
      </c>
      <c r="D42" s="188"/>
      <c r="E42" s="188"/>
      <c r="F42" s="188"/>
      <c r="G42" s="188"/>
      <c r="H42" s="188"/>
      <c r="I42" s="1217">
        <v>861.75207349361222</v>
      </c>
      <c r="J42" s="1217">
        <v>859.67852334614622</v>
      </c>
      <c r="K42" s="1213">
        <v>977.53</v>
      </c>
      <c r="L42" s="1218">
        <v>988.63898864881321</v>
      </c>
      <c r="M42" s="1014">
        <v>24.8</v>
      </c>
      <c r="N42" s="1014">
        <v>22.1</v>
      </c>
      <c r="O42" s="1010"/>
      <c r="P42" s="909"/>
      <c r="R42" s="1103"/>
      <c r="T42" s="269"/>
      <c r="U42" s="269"/>
      <c r="V42" s="269"/>
      <c r="W42" s="269"/>
      <c r="X42" s="269"/>
      <c r="Y42" s="269"/>
      <c r="Z42" s="269"/>
      <c r="AA42" s="269"/>
      <c r="AB42" s="269"/>
      <c r="AC42" s="269"/>
      <c r="AD42" s="269"/>
      <c r="AF42" s="269"/>
      <c r="AG42" s="269"/>
      <c r="AH42" s="269"/>
    </row>
    <row r="43" spans="1:34" ht="13.5" customHeight="1" x14ac:dyDescent="0.2">
      <c r="A43" s="131"/>
      <c r="B43" s="240"/>
      <c r="C43" s="95" t="s">
        <v>335</v>
      </c>
      <c r="D43" s="188"/>
      <c r="E43" s="188"/>
      <c r="F43" s="188"/>
      <c r="G43" s="188"/>
      <c r="H43" s="188"/>
      <c r="I43" s="1217">
        <v>932.51521618364848</v>
      </c>
      <c r="J43" s="1217">
        <v>945.19352904568257</v>
      </c>
      <c r="K43" s="1213">
        <v>1091.1099999999999</v>
      </c>
      <c r="L43" s="1218">
        <v>1102.1094005033219</v>
      </c>
      <c r="M43" s="1014">
        <v>24</v>
      </c>
      <c r="N43" s="1014">
        <v>25.2</v>
      </c>
      <c r="O43" s="1010"/>
      <c r="P43" s="909"/>
      <c r="R43" s="1103"/>
      <c r="T43" s="269"/>
      <c r="U43" s="269"/>
      <c r="V43" s="269"/>
      <c r="W43" s="269"/>
      <c r="X43" s="269"/>
      <c r="Y43" s="269"/>
      <c r="Z43" s="269"/>
      <c r="AA43" s="269"/>
      <c r="AB43" s="269"/>
      <c r="AC43" s="269"/>
      <c r="AD43" s="269"/>
      <c r="AF43" s="269"/>
      <c r="AG43" s="269"/>
      <c r="AH43" s="269"/>
    </row>
    <row r="44" spans="1:34" ht="13.5" customHeight="1" x14ac:dyDescent="0.2">
      <c r="A44" s="131"/>
      <c r="B44" s="240"/>
      <c r="C44" s="95" t="s">
        <v>268</v>
      </c>
      <c r="D44" s="95"/>
      <c r="E44" s="95"/>
      <c r="F44" s="95"/>
      <c r="G44" s="95"/>
      <c r="H44" s="95"/>
      <c r="I44" s="1217">
        <v>1053.4568711826744</v>
      </c>
      <c r="J44" s="1217">
        <v>1085.2312270075934</v>
      </c>
      <c r="K44" s="1213">
        <v>1557.75</v>
      </c>
      <c r="L44" s="1218">
        <v>1623.9490800475223</v>
      </c>
      <c r="M44" s="1014">
        <v>12.7</v>
      </c>
      <c r="N44" s="1014">
        <v>12.1</v>
      </c>
      <c r="O44" s="1010"/>
      <c r="P44" s="909"/>
      <c r="R44" s="1103"/>
      <c r="T44" s="269"/>
      <c r="U44" s="269"/>
      <c r="V44" s="269"/>
      <c r="W44" s="269"/>
      <c r="X44" s="269"/>
      <c r="Y44" s="269"/>
      <c r="Z44" s="269"/>
      <c r="AA44" s="269"/>
      <c r="AB44" s="269"/>
      <c r="AC44" s="269"/>
      <c r="AD44" s="269"/>
      <c r="AF44" s="269"/>
      <c r="AG44" s="269"/>
      <c r="AH44" s="269"/>
    </row>
    <row r="45" spans="1:34" ht="13.5" customHeight="1" x14ac:dyDescent="0.2">
      <c r="A45" s="131"/>
      <c r="B45" s="240"/>
      <c r="C45" s="95" t="s">
        <v>267</v>
      </c>
      <c r="D45" s="188"/>
      <c r="E45" s="188"/>
      <c r="F45" s="188"/>
      <c r="G45" s="188"/>
      <c r="H45" s="188"/>
      <c r="I45" s="1217">
        <v>713.932510472275</v>
      </c>
      <c r="J45" s="1217">
        <v>714.63094479506969</v>
      </c>
      <c r="K45" s="1213">
        <v>775.75</v>
      </c>
      <c r="L45" s="1218">
        <v>779.42224709422158</v>
      </c>
      <c r="M45" s="1014">
        <v>35.9</v>
      </c>
      <c r="N45" s="1014">
        <v>35.700000000000003</v>
      </c>
      <c r="O45" s="1010"/>
      <c r="P45" s="909"/>
      <c r="R45" s="1103"/>
      <c r="T45" s="269"/>
      <c r="U45" s="269"/>
      <c r="V45" s="269"/>
      <c r="W45" s="269"/>
      <c r="X45" s="269"/>
      <c r="Y45" s="269"/>
      <c r="Z45" s="269"/>
      <c r="AA45" s="269"/>
      <c r="AB45" s="269"/>
      <c r="AC45" s="269"/>
      <c r="AD45" s="269"/>
      <c r="AF45" s="269"/>
      <c r="AG45" s="269"/>
      <c r="AH45" s="269"/>
    </row>
    <row r="46" spans="1:34" ht="13.5" customHeight="1" x14ac:dyDescent="0.2">
      <c r="A46" s="131"/>
      <c r="B46" s="240"/>
      <c r="C46" s="95" t="s">
        <v>266</v>
      </c>
      <c r="D46" s="188"/>
      <c r="E46" s="188"/>
      <c r="F46" s="188"/>
      <c r="G46" s="188"/>
      <c r="H46" s="188"/>
      <c r="I46" s="1217">
        <v>1574.1902614137941</v>
      </c>
      <c r="J46" s="1217">
        <v>1595.437999125714</v>
      </c>
      <c r="K46" s="1213">
        <v>1854.29</v>
      </c>
      <c r="L46" s="1218">
        <v>1884.9281804838638</v>
      </c>
      <c r="M46" s="1014">
        <v>6.6</v>
      </c>
      <c r="N46" s="1014">
        <v>6.3</v>
      </c>
      <c r="O46" s="1010"/>
      <c r="P46" s="909"/>
      <c r="R46" s="1103"/>
      <c r="T46" s="269"/>
      <c r="U46" s="269"/>
      <c r="V46" s="269"/>
      <c r="W46" s="269"/>
      <c r="X46" s="269"/>
      <c r="Y46" s="269"/>
      <c r="Z46" s="269"/>
      <c r="AA46" s="269"/>
      <c r="AB46" s="269"/>
      <c r="AC46" s="269"/>
      <c r="AD46" s="269"/>
      <c r="AF46" s="269"/>
      <c r="AG46" s="269"/>
      <c r="AH46" s="269"/>
    </row>
    <row r="47" spans="1:34" ht="13.5" customHeight="1" x14ac:dyDescent="0.2">
      <c r="A47" s="131"/>
      <c r="B47" s="240"/>
      <c r="C47" s="95" t="s">
        <v>265</v>
      </c>
      <c r="D47" s="188"/>
      <c r="E47" s="188"/>
      <c r="F47" s="188"/>
      <c r="G47" s="188"/>
      <c r="H47" s="188"/>
      <c r="I47" s="1217">
        <v>1552.0245100916054</v>
      </c>
      <c r="J47" s="1217">
        <v>1585.1290732592265</v>
      </c>
      <c r="K47" s="1213">
        <v>2224.61</v>
      </c>
      <c r="L47" s="1218">
        <v>2241.1186696344503</v>
      </c>
      <c r="M47" s="1014">
        <v>2.2000000000000002</v>
      </c>
      <c r="N47" s="1014">
        <v>1.3</v>
      </c>
      <c r="O47" s="1010"/>
      <c r="P47" s="909"/>
      <c r="R47" s="1103"/>
      <c r="T47" s="269"/>
      <c r="U47" s="269"/>
      <c r="V47" s="269"/>
      <c r="W47" s="269"/>
      <c r="X47" s="269"/>
      <c r="Y47" s="269"/>
      <c r="Z47" s="269"/>
      <c r="AA47" s="269"/>
      <c r="AB47" s="269"/>
      <c r="AC47" s="269"/>
      <c r="AD47" s="269"/>
      <c r="AF47" s="269"/>
      <c r="AG47" s="269"/>
      <c r="AH47" s="269"/>
    </row>
    <row r="48" spans="1:34" ht="13.5" customHeight="1" x14ac:dyDescent="0.2">
      <c r="A48" s="131"/>
      <c r="B48" s="240"/>
      <c r="C48" s="95" t="s">
        <v>264</v>
      </c>
      <c r="D48" s="188"/>
      <c r="E48" s="188"/>
      <c r="F48" s="188"/>
      <c r="G48" s="188"/>
      <c r="H48" s="188"/>
      <c r="I48" s="1217">
        <v>1041.9840009632228</v>
      </c>
      <c r="J48" s="1217">
        <v>1041.9084745318662</v>
      </c>
      <c r="K48" s="1213">
        <v>1140</v>
      </c>
      <c r="L48" s="1218">
        <v>1151.6117913770554</v>
      </c>
      <c r="M48" s="1014">
        <v>27.4</v>
      </c>
      <c r="N48" s="1014">
        <v>29.8</v>
      </c>
      <c r="O48" s="1010"/>
      <c r="P48" s="909"/>
      <c r="R48" s="1103"/>
      <c r="T48" s="269"/>
      <c r="U48" s="269"/>
      <c r="V48" s="269"/>
      <c r="W48" s="269"/>
      <c r="X48" s="269"/>
      <c r="Y48" s="269"/>
      <c r="Z48" s="269"/>
      <c r="AA48" s="269"/>
      <c r="AB48" s="269"/>
      <c r="AC48" s="269"/>
      <c r="AD48" s="269"/>
      <c r="AF48" s="269"/>
      <c r="AG48" s="269"/>
      <c r="AH48" s="269"/>
    </row>
    <row r="49" spans="1:34" ht="13.5" customHeight="1" x14ac:dyDescent="0.2">
      <c r="A49" s="131"/>
      <c r="B49" s="240"/>
      <c r="C49" s="95" t="s">
        <v>263</v>
      </c>
      <c r="D49" s="188"/>
      <c r="E49" s="188"/>
      <c r="F49" s="188"/>
      <c r="G49" s="188"/>
      <c r="H49" s="188"/>
      <c r="I49" s="1217">
        <v>1285.3371419285079</v>
      </c>
      <c r="J49" s="1217">
        <v>1341.2885234379103</v>
      </c>
      <c r="K49" s="1213">
        <v>1439.79</v>
      </c>
      <c r="L49" s="1218">
        <v>1519.1728771100973</v>
      </c>
      <c r="M49" s="1014">
        <v>11.4</v>
      </c>
      <c r="N49" s="1014">
        <v>9.6999999999999993</v>
      </c>
      <c r="O49" s="1010"/>
      <c r="P49" s="909"/>
      <c r="R49" s="1103"/>
      <c r="T49" s="269"/>
      <c r="U49" s="269"/>
      <c r="V49" s="269"/>
      <c r="W49" s="269"/>
      <c r="X49" s="269"/>
      <c r="Y49" s="269"/>
      <c r="Z49" s="269"/>
      <c r="AA49" s="269"/>
      <c r="AB49" s="269"/>
      <c r="AC49" s="269"/>
      <c r="AD49" s="269"/>
      <c r="AF49" s="269"/>
      <c r="AG49" s="269"/>
      <c r="AH49" s="269"/>
    </row>
    <row r="50" spans="1:34" ht="13.5" customHeight="1" x14ac:dyDescent="0.2">
      <c r="A50" s="131"/>
      <c r="B50" s="240"/>
      <c r="C50" s="95" t="s">
        <v>262</v>
      </c>
      <c r="D50" s="188"/>
      <c r="E50" s="188"/>
      <c r="F50" s="188"/>
      <c r="G50" s="188"/>
      <c r="H50" s="188"/>
      <c r="I50" s="1217">
        <v>764.32330511190742</v>
      </c>
      <c r="J50" s="1217">
        <v>756.90466632212417</v>
      </c>
      <c r="K50" s="1213">
        <v>887.82</v>
      </c>
      <c r="L50" s="1218">
        <v>881.02045145119985</v>
      </c>
      <c r="M50" s="1014">
        <v>36.299999999999997</v>
      </c>
      <c r="N50" s="1014">
        <v>29.2</v>
      </c>
      <c r="O50" s="1010"/>
      <c r="P50" s="909"/>
      <c r="R50" s="1103"/>
      <c r="T50" s="269"/>
      <c r="U50" s="269"/>
      <c r="V50" s="269"/>
      <c r="W50" s="269"/>
      <c r="X50" s="269"/>
      <c r="Y50" s="269"/>
      <c r="Z50" s="269"/>
      <c r="AA50" s="269"/>
      <c r="AB50" s="269"/>
      <c r="AC50" s="269"/>
      <c r="AD50" s="269"/>
      <c r="AF50" s="269"/>
      <c r="AG50" s="269"/>
      <c r="AH50" s="269"/>
    </row>
    <row r="51" spans="1:34" ht="13.5" customHeight="1" x14ac:dyDescent="0.2">
      <c r="A51" s="131"/>
      <c r="B51" s="240"/>
      <c r="C51" s="95" t="s">
        <v>261</v>
      </c>
      <c r="D51" s="188"/>
      <c r="E51" s="188"/>
      <c r="F51" s="188"/>
      <c r="G51" s="188"/>
      <c r="H51" s="188"/>
      <c r="I51" s="1217">
        <v>1186.9488890379257</v>
      </c>
      <c r="J51" s="1217">
        <v>1174.3844149995755</v>
      </c>
      <c r="K51" s="1213">
        <v>1284.9100000000001</v>
      </c>
      <c r="L51" s="1218">
        <v>1264.3675841704951</v>
      </c>
      <c r="M51" s="1014">
        <v>11</v>
      </c>
      <c r="N51" s="1014">
        <v>13.7</v>
      </c>
      <c r="O51" s="1010"/>
      <c r="P51" s="909"/>
      <c r="R51" s="1103"/>
      <c r="T51" s="269"/>
      <c r="U51" s="269"/>
      <c r="V51" s="269"/>
      <c r="W51" s="269"/>
      <c r="X51" s="269"/>
      <c r="Y51" s="269"/>
      <c r="Z51" s="269"/>
      <c r="AA51" s="269"/>
      <c r="AB51" s="269"/>
      <c r="AC51" s="269"/>
      <c r="AD51" s="269"/>
      <c r="AF51" s="269"/>
      <c r="AG51" s="269"/>
      <c r="AH51" s="269"/>
    </row>
    <row r="52" spans="1:34" ht="13.5" customHeight="1" x14ac:dyDescent="0.2">
      <c r="A52" s="131"/>
      <c r="B52" s="240"/>
      <c r="C52" s="95" t="s">
        <v>260</v>
      </c>
      <c r="D52" s="188"/>
      <c r="E52" s="188"/>
      <c r="F52" s="188"/>
      <c r="G52" s="188"/>
      <c r="H52" s="188"/>
      <c r="I52" s="1217">
        <v>778.92490281375706</v>
      </c>
      <c r="J52" s="1217">
        <v>784.71175317644247</v>
      </c>
      <c r="K52" s="1213">
        <v>862.43</v>
      </c>
      <c r="L52" s="1218">
        <v>872.23595286473494</v>
      </c>
      <c r="M52" s="1014">
        <v>28.5</v>
      </c>
      <c r="N52" s="1014">
        <v>27.6</v>
      </c>
      <c r="O52" s="1010"/>
      <c r="P52" s="909"/>
      <c r="R52" s="1103"/>
      <c r="T52" s="269"/>
      <c r="U52" s="269"/>
      <c r="V52" s="269"/>
      <c r="W52" s="269"/>
      <c r="X52" s="269"/>
      <c r="Y52" s="269"/>
      <c r="Z52" s="269"/>
      <c r="AA52" s="269"/>
      <c r="AB52" s="269"/>
      <c r="AC52" s="269"/>
      <c r="AD52" s="269"/>
      <c r="AF52" s="269"/>
      <c r="AG52" s="269"/>
      <c r="AH52" s="269"/>
    </row>
    <row r="53" spans="1:34" ht="13.5" customHeight="1" x14ac:dyDescent="0.2">
      <c r="A53" s="131"/>
      <c r="B53" s="240"/>
      <c r="C53" s="95" t="s">
        <v>259</v>
      </c>
      <c r="D53" s="188"/>
      <c r="E53" s="188"/>
      <c r="F53" s="188"/>
      <c r="G53" s="188"/>
      <c r="H53" s="188"/>
      <c r="I53" s="1217">
        <v>1343.3243536087937</v>
      </c>
      <c r="J53" s="1217">
        <v>1387.4408765975329</v>
      </c>
      <c r="K53" s="1213" t="s">
        <v>695</v>
      </c>
      <c r="L53" s="1218">
        <v>1562.4646594455205</v>
      </c>
      <c r="M53" s="1014">
        <v>29.2</v>
      </c>
      <c r="N53" s="1014">
        <v>25.6</v>
      </c>
      <c r="O53" s="1010"/>
      <c r="P53" s="909"/>
      <c r="R53" s="1103"/>
      <c r="T53" s="269"/>
      <c r="U53" s="269"/>
      <c r="V53" s="269"/>
      <c r="W53" s="269"/>
      <c r="X53" s="269"/>
      <c r="Y53" s="269"/>
      <c r="Z53" s="269"/>
      <c r="AA53" s="269"/>
      <c r="AB53" s="269"/>
      <c r="AC53" s="269"/>
      <c r="AD53" s="269"/>
      <c r="AF53" s="269"/>
      <c r="AG53" s="269"/>
      <c r="AH53" s="269"/>
    </row>
    <row r="54" spans="1:34" ht="13.5" customHeight="1" x14ac:dyDescent="0.2">
      <c r="A54" s="131"/>
      <c r="B54" s="240"/>
      <c r="C54" s="95" t="s">
        <v>110</v>
      </c>
      <c r="D54" s="188"/>
      <c r="E54" s="188"/>
      <c r="F54" s="188"/>
      <c r="G54" s="188"/>
      <c r="H54" s="188"/>
      <c r="I54" s="1217">
        <v>956.99450534874563</v>
      </c>
      <c r="J54" s="1217">
        <v>958.11337483641512</v>
      </c>
      <c r="K54" s="1213">
        <v>1063.67</v>
      </c>
      <c r="L54" s="1218">
        <v>1075.899221118055</v>
      </c>
      <c r="M54" s="1014">
        <v>30.2</v>
      </c>
      <c r="N54" s="1014">
        <v>31.2</v>
      </c>
      <c r="O54" s="1010"/>
      <c r="P54" s="909"/>
      <c r="R54" s="1103"/>
      <c r="T54" s="269"/>
      <c r="U54" s="269"/>
      <c r="V54" s="269"/>
      <c r="W54" s="269"/>
      <c r="X54" s="269"/>
      <c r="Y54" s="269"/>
      <c r="Z54" s="269"/>
      <c r="AA54" s="269"/>
      <c r="AB54" s="269"/>
      <c r="AC54" s="269"/>
      <c r="AD54" s="269"/>
      <c r="AF54" s="269"/>
      <c r="AG54" s="269"/>
      <c r="AH54" s="269"/>
    </row>
    <row r="55" spans="1:34" ht="13.5" customHeight="1" x14ac:dyDescent="0.2">
      <c r="A55" s="131"/>
      <c r="B55" s="240"/>
      <c r="C55" s="186" t="s">
        <v>692</v>
      </c>
      <c r="D55" s="133"/>
      <c r="E55" s="134"/>
      <c r="F55" s="185"/>
      <c r="G55" s="185"/>
      <c r="H55" s="146"/>
      <c r="I55" s="1522"/>
      <c r="J55" s="1522"/>
      <c r="K55" s="1522"/>
      <c r="L55" s="1522"/>
      <c r="M55" s="1522"/>
      <c r="N55" s="1522"/>
      <c r="O55" s="1522"/>
      <c r="P55" s="131"/>
      <c r="R55" s="1103"/>
      <c r="T55" s="269"/>
      <c r="U55" s="269"/>
      <c r="V55" s="269"/>
    </row>
    <row r="56" spans="1:34" ht="13.5" customHeight="1" x14ac:dyDescent="0.2">
      <c r="A56" s="131"/>
      <c r="B56" s="240"/>
      <c r="C56" s="1678" t="s">
        <v>691</v>
      </c>
      <c r="D56" s="1678"/>
      <c r="E56" s="1678"/>
      <c r="F56" s="1678"/>
      <c r="G56" s="1678"/>
      <c r="H56" s="1678"/>
      <c r="I56" s="1678"/>
      <c r="J56" s="1678"/>
      <c r="K56" s="1678"/>
      <c r="L56" s="1678"/>
      <c r="M56" s="1678"/>
      <c r="N56" s="1678"/>
      <c r="O56" s="1678"/>
      <c r="P56" s="131"/>
      <c r="R56" s="1103"/>
      <c r="T56" s="269"/>
      <c r="U56" s="269"/>
      <c r="V56" s="269"/>
    </row>
    <row r="57" spans="1:34" ht="13.5" customHeight="1" x14ac:dyDescent="0.2">
      <c r="A57" s="131"/>
      <c r="B57" s="244">
        <v>14</v>
      </c>
      <c r="C57" s="1667">
        <v>42979</v>
      </c>
      <c r="D57" s="1667"/>
      <c r="E57" s="133"/>
      <c r="F57" s="133"/>
      <c r="G57" s="133"/>
      <c r="H57" s="133"/>
      <c r="I57" s="133"/>
      <c r="J57" s="133"/>
      <c r="K57" s="133"/>
      <c r="L57" s="133"/>
      <c r="M57" s="133"/>
      <c r="N57" s="133"/>
      <c r="P57" s="131"/>
    </row>
    <row r="60" spans="1:34" x14ac:dyDescent="0.2">
      <c r="AA60" s="132">
        <v>1</v>
      </c>
    </row>
  </sheetData>
  <mergeCells count="19">
    <mergeCell ref="L1:O1"/>
    <mergeCell ref="C5:D6"/>
    <mergeCell ref="C8:F8"/>
    <mergeCell ref="C13:D14"/>
    <mergeCell ref="K14:L14"/>
    <mergeCell ref="I14:J14"/>
    <mergeCell ref="M14:N14"/>
    <mergeCell ref="C29:F29"/>
    <mergeCell ref="C57:D57"/>
    <mergeCell ref="C33:N33"/>
    <mergeCell ref="C34:D35"/>
    <mergeCell ref="I35:J35"/>
    <mergeCell ref="K35:L35"/>
    <mergeCell ref="M35:N35"/>
    <mergeCell ref="G32:H32"/>
    <mergeCell ref="I32:J32"/>
    <mergeCell ref="K32:L32"/>
    <mergeCell ref="M32:N32"/>
    <mergeCell ref="C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6" width="11" style="92" customWidth="1"/>
    <col min="7" max="7" width="10.42578125" style="92" customWidth="1"/>
    <col min="8" max="8" width="11" style="92" customWidth="1"/>
    <col min="9" max="9" width="10.7109375" style="92" customWidth="1"/>
    <col min="10" max="10" width="2.5703125" style="92" customWidth="1"/>
    <col min="11" max="11" width="1" style="92" customWidth="1"/>
    <col min="12" max="16384" width="9.140625" style="92"/>
  </cols>
  <sheetData>
    <row r="1" spans="1:11" ht="13.5" customHeight="1" x14ac:dyDescent="0.2">
      <c r="A1" s="2"/>
      <c r="B1" s="1700" t="s">
        <v>317</v>
      </c>
      <c r="C1" s="1700"/>
      <c r="D1" s="1700"/>
      <c r="E1" s="218"/>
      <c r="F1" s="218"/>
      <c r="G1" s="218"/>
      <c r="H1" s="218"/>
      <c r="I1" s="218"/>
      <c r="J1" s="260"/>
      <c r="K1" s="2"/>
    </row>
    <row r="2" spans="1:11" ht="6" customHeight="1" x14ac:dyDescent="0.2">
      <c r="A2" s="2"/>
      <c r="B2" s="1625"/>
      <c r="C2" s="1625"/>
      <c r="D2" s="1625"/>
      <c r="E2" s="4"/>
      <c r="F2" s="4"/>
      <c r="G2" s="4"/>
      <c r="H2" s="4"/>
      <c r="I2" s="4"/>
      <c r="J2" s="530"/>
      <c r="K2" s="2"/>
    </row>
    <row r="3" spans="1:11" ht="13.5" customHeight="1" thickBot="1" x14ac:dyDescent="0.25">
      <c r="A3" s="2"/>
      <c r="B3" s="4"/>
      <c r="C3" s="4"/>
      <c r="D3" s="4"/>
      <c r="E3" s="729"/>
      <c r="F3" s="729"/>
      <c r="G3" s="729"/>
      <c r="H3" s="729"/>
      <c r="I3" s="729" t="s">
        <v>70</v>
      </c>
      <c r="J3" s="215"/>
      <c r="K3" s="2"/>
    </row>
    <row r="4" spans="1:11" s="7" customFormat="1" ht="13.5" customHeight="1" thickBot="1" x14ac:dyDescent="0.25">
      <c r="A4" s="6"/>
      <c r="B4" s="14"/>
      <c r="C4" s="1692" t="s">
        <v>344</v>
      </c>
      <c r="D4" s="1693"/>
      <c r="E4" s="1693"/>
      <c r="F4" s="1693"/>
      <c r="G4" s="1693"/>
      <c r="H4" s="1693"/>
      <c r="I4" s="1694"/>
      <c r="J4" s="215"/>
      <c r="K4" s="6"/>
    </row>
    <row r="5" spans="1:11" ht="4.5" customHeight="1" x14ac:dyDescent="0.2">
      <c r="A5" s="2"/>
      <c r="B5" s="4"/>
      <c r="C5" s="1695" t="s">
        <v>85</v>
      </c>
      <c r="D5" s="1696"/>
      <c r="E5" s="731"/>
      <c r="F5" s="731"/>
      <c r="G5" s="731"/>
      <c r="H5" s="731"/>
      <c r="I5" s="731"/>
      <c r="J5" s="215"/>
      <c r="K5" s="2"/>
    </row>
    <row r="6" spans="1:11" ht="15.75" customHeight="1" x14ac:dyDescent="0.2">
      <c r="A6" s="2"/>
      <c r="B6" s="4"/>
      <c r="C6" s="1695"/>
      <c r="D6" s="1696"/>
      <c r="E6" s="1689" t="s">
        <v>343</v>
      </c>
      <c r="F6" s="1689"/>
      <c r="G6" s="1689"/>
      <c r="H6" s="1689"/>
      <c r="I6" s="1689"/>
      <c r="J6" s="215"/>
      <c r="K6" s="2"/>
    </row>
    <row r="7" spans="1:11" ht="13.5" customHeight="1" x14ac:dyDescent="0.2">
      <c r="A7" s="2"/>
      <c r="B7" s="4"/>
      <c r="C7" s="1696"/>
      <c r="D7" s="1696"/>
      <c r="E7" s="1697">
        <v>2016</v>
      </c>
      <c r="F7" s="1697"/>
      <c r="G7" s="1697"/>
      <c r="H7" s="1699">
        <v>2017</v>
      </c>
      <c r="I7" s="1697"/>
      <c r="J7" s="215"/>
      <c r="K7" s="2"/>
    </row>
    <row r="8" spans="1:11" ht="13.5" customHeight="1" x14ac:dyDescent="0.2">
      <c r="A8" s="2"/>
      <c r="B8" s="4"/>
      <c r="C8" s="532"/>
      <c r="D8" s="532"/>
      <c r="E8" s="959" t="s">
        <v>102</v>
      </c>
      <c r="F8" s="730" t="s">
        <v>494</v>
      </c>
      <c r="G8" s="1110" t="s">
        <v>96</v>
      </c>
      <c r="H8" s="1373" t="s">
        <v>93</v>
      </c>
      <c r="I8" s="1110" t="s">
        <v>102</v>
      </c>
      <c r="J8" s="215"/>
      <c r="K8" s="2"/>
    </row>
    <row r="9" spans="1:11" s="535" customFormat="1" ht="23.25" customHeight="1" x14ac:dyDescent="0.2">
      <c r="A9" s="533"/>
      <c r="B9" s="534"/>
      <c r="C9" s="1690" t="s">
        <v>68</v>
      </c>
      <c r="D9" s="1690"/>
      <c r="E9" s="1042">
        <v>5.21</v>
      </c>
      <c r="F9" s="1042">
        <v>5.21</v>
      </c>
      <c r="G9" s="1042">
        <v>5.2</v>
      </c>
      <c r="H9" s="1042">
        <v>5.3</v>
      </c>
      <c r="I9" s="1042">
        <v>5.2</v>
      </c>
      <c r="J9" s="601"/>
      <c r="K9" s="533"/>
    </row>
    <row r="10" spans="1:11" ht="18.75" customHeight="1" x14ac:dyDescent="0.2">
      <c r="A10" s="2"/>
      <c r="B10" s="4"/>
      <c r="C10" s="202" t="s">
        <v>325</v>
      </c>
      <c r="D10" s="13"/>
      <c r="E10" s="1043">
        <v>10.93</v>
      </c>
      <c r="F10" s="1043">
        <v>10.63</v>
      </c>
      <c r="G10" s="1043">
        <v>10.77</v>
      </c>
      <c r="H10" s="1043">
        <v>10.9</v>
      </c>
      <c r="I10" s="1043">
        <v>10.5</v>
      </c>
      <c r="J10" s="601"/>
      <c r="K10" s="2"/>
    </row>
    <row r="11" spans="1:11" ht="18.75" customHeight="1" x14ac:dyDescent="0.2">
      <c r="A11" s="2"/>
      <c r="B11" s="4"/>
      <c r="C11" s="202" t="s">
        <v>251</v>
      </c>
      <c r="D11" s="22"/>
      <c r="E11" s="1043">
        <v>6.96</v>
      </c>
      <c r="F11" s="1043">
        <v>7.02</v>
      </c>
      <c r="G11" s="1043">
        <v>7.07</v>
      </c>
      <c r="H11" s="1043">
        <v>7.2</v>
      </c>
      <c r="I11" s="1043">
        <v>7.1</v>
      </c>
      <c r="J11" s="601"/>
      <c r="K11" s="2"/>
    </row>
    <row r="12" spans="1:11" ht="18.75" customHeight="1" x14ac:dyDescent="0.2">
      <c r="A12" s="2"/>
      <c r="B12" s="4"/>
      <c r="C12" s="202" t="s">
        <v>252</v>
      </c>
      <c r="D12" s="22"/>
      <c r="E12" s="1043">
        <v>4.29</v>
      </c>
      <c r="F12" s="1043">
        <v>4.3</v>
      </c>
      <c r="G12" s="1043">
        <v>4.28</v>
      </c>
      <c r="H12" s="1043">
        <v>4.3</v>
      </c>
      <c r="I12" s="1043">
        <v>4.3</v>
      </c>
      <c r="J12" s="601"/>
      <c r="K12" s="2"/>
    </row>
    <row r="13" spans="1:11" ht="18.75" customHeight="1" x14ac:dyDescent="0.2">
      <c r="A13" s="2"/>
      <c r="B13" s="4"/>
      <c r="C13" s="202" t="s">
        <v>84</v>
      </c>
      <c r="D13" s="13"/>
      <c r="E13" s="1043">
        <v>4.1900000000000004</v>
      </c>
      <c r="F13" s="1043">
        <v>4.2699999999999996</v>
      </c>
      <c r="G13" s="1043">
        <v>4.2699999999999996</v>
      </c>
      <c r="H13" s="1043">
        <v>4.3</v>
      </c>
      <c r="I13" s="1043">
        <v>4.3</v>
      </c>
      <c r="J13" s="531"/>
      <c r="K13" s="2"/>
    </row>
    <row r="14" spans="1:11" ht="18.75" customHeight="1" x14ac:dyDescent="0.2">
      <c r="A14" s="2"/>
      <c r="B14" s="4"/>
      <c r="C14" s="202" t="s">
        <v>253</v>
      </c>
      <c r="D14" s="22"/>
      <c r="E14" s="1043">
        <v>4.5</v>
      </c>
      <c r="F14" s="1043">
        <v>4.4800000000000004</v>
      </c>
      <c r="G14" s="1043">
        <v>4.46</v>
      </c>
      <c r="H14" s="1043">
        <v>4.5</v>
      </c>
      <c r="I14" s="1043">
        <v>4.4000000000000004</v>
      </c>
      <c r="J14" s="531"/>
      <c r="K14" s="2"/>
    </row>
    <row r="15" spans="1:11" ht="18.75" customHeight="1" x14ac:dyDescent="0.2">
      <c r="A15" s="2"/>
      <c r="B15" s="4"/>
      <c r="C15" s="202" t="s">
        <v>83</v>
      </c>
      <c r="D15" s="22"/>
      <c r="E15" s="1043">
        <v>4.16</v>
      </c>
      <c r="F15" s="1043">
        <v>4.2699999999999996</v>
      </c>
      <c r="G15" s="1043">
        <v>4.28</v>
      </c>
      <c r="H15" s="1043">
        <v>4.4000000000000004</v>
      </c>
      <c r="I15" s="1043">
        <v>4.3</v>
      </c>
      <c r="J15" s="531"/>
      <c r="K15" s="2"/>
    </row>
    <row r="16" spans="1:11" ht="18.75" customHeight="1" x14ac:dyDescent="0.2">
      <c r="A16" s="2"/>
      <c r="B16" s="4"/>
      <c r="C16" s="202" t="s">
        <v>254</v>
      </c>
      <c r="D16" s="22"/>
      <c r="E16" s="1043">
        <v>4.33</v>
      </c>
      <c r="F16" s="1043">
        <v>4.29</v>
      </c>
      <c r="G16" s="1043">
        <v>4.3099999999999996</v>
      </c>
      <c r="H16" s="1043">
        <v>4.4000000000000004</v>
      </c>
      <c r="I16" s="1043">
        <v>4.4000000000000004</v>
      </c>
      <c r="J16" s="531"/>
      <c r="K16" s="2"/>
    </row>
    <row r="17" spans="1:18" ht="18.75" customHeight="1" x14ac:dyDescent="0.2">
      <c r="A17" s="2"/>
      <c r="B17" s="4"/>
      <c r="C17" s="202" t="s">
        <v>82</v>
      </c>
      <c r="D17" s="22"/>
      <c r="E17" s="1043">
        <v>4.26</v>
      </c>
      <c r="F17" s="1043">
        <v>4.2300000000000004</v>
      </c>
      <c r="G17" s="1043">
        <v>4.37</v>
      </c>
      <c r="H17" s="1043">
        <v>4.4000000000000004</v>
      </c>
      <c r="I17" s="1043">
        <v>4.4000000000000004</v>
      </c>
      <c r="J17" s="531"/>
      <c r="K17" s="2"/>
    </row>
    <row r="18" spans="1:18" ht="18.75" customHeight="1" x14ac:dyDescent="0.2">
      <c r="A18" s="2"/>
      <c r="B18" s="4"/>
      <c r="C18" s="202" t="s">
        <v>81</v>
      </c>
      <c r="D18" s="22"/>
      <c r="E18" s="1043">
        <v>4.7300000000000004</v>
      </c>
      <c r="F18" s="1043">
        <v>4.8</v>
      </c>
      <c r="G18" s="1043">
        <v>4.78</v>
      </c>
      <c r="H18" s="1043">
        <v>4.9000000000000004</v>
      </c>
      <c r="I18" s="1043">
        <v>4.9000000000000004</v>
      </c>
      <c r="J18" s="531"/>
      <c r="K18" s="2"/>
    </row>
    <row r="19" spans="1:18" ht="18.75" customHeight="1" x14ac:dyDescent="0.2">
      <c r="A19" s="2"/>
      <c r="B19" s="4"/>
      <c r="C19" s="202" t="s">
        <v>255</v>
      </c>
      <c r="D19" s="22"/>
      <c r="E19" s="1043">
        <v>4.25</v>
      </c>
      <c r="F19" s="1043">
        <v>4.32</v>
      </c>
      <c r="G19" s="1043">
        <v>4.3</v>
      </c>
      <c r="H19" s="1043">
        <v>4.4000000000000004</v>
      </c>
      <c r="I19" s="1043">
        <v>4.4000000000000004</v>
      </c>
      <c r="J19" s="531"/>
      <c r="K19" s="2"/>
    </row>
    <row r="20" spans="1:18" ht="18.75" customHeight="1" x14ac:dyDescent="0.2">
      <c r="A20" s="2"/>
      <c r="B20" s="4"/>
      <c r="C20" s="202" t="s">
        <v>80</v>
      </c>
      <c r="D20" s="13"/>
      <c r="E20" s="1043">
        <v>4.9800000000000004</v>
      </c>
      <c r="F20" s="1043">
        <v>5.0599999999999996</v>
      </c>
      <c r="G20" s="1043">
        <v>5.12</v>
      </c>
      <c r="H20" s="1043">
        <v>5</v>
      </c>
      <c r="I20" s="1043">
        <v>5</v>
      </c>
      <c r="J20" s="531"/>
      <c r="K20" s="2"/>
    </row>
    <row r="21" spans="1:18" ht="18.75" customHeight="1" x14ac:dyDescent="0.2">
      <c r="A21" s="2"/>
      <c r="B21" s="4"/>
      <c r="C21" s="202" t="s">
        <v>256</v>
      </c>
      <c r="D21" s="22"/>
      <c r="E21" s="1043">
        <v>5.23</v>
      </c>
      <c r="F21" s="1043">
        <v>5.27</v>
      </c>
      <c r="G21" s="1043">
        <v>5.09</v>
      </c>
      <c r="H21" s="1043">
        <v>5.0999999999999996</v>
      </c>
      <c r="I21" s="1043">
        <v>5.2</v>
      </c>
      <c r="J21" s="531"/>
      <c r="K21" s="2"/>
    </row>
    <row r="22" spans="1:18" ht="18.75" customHeight="1" x14ac:dyDescent="0.2">
      <c r="A22" s="2"/>
      <c r="B22" s="4"/>
      <c r="C22" s="202" t="s">
        <v>257</v>
      </c>
      <c r="D22" s="22"/>
      <c r="E22" s="1043">
        <v>4.8099999999999996</v>
      </c>
      <c r="F22" s="1043">
        <v>4.87</v>
      </c>
      <c r="G22" s="1043">
        <v>4.8499999999999996</v>
      </c>
      <c r="H22" s="1043">
        <v>4.9000000000000004</v>
      </c>
      <c r="I22" s="1043">
        <v>4.8</v>
      </c>
      <c r="J22" s="531"/>
      <c r="K22" s="2"/>
    </row>
    <row r="23" spans="1:18" ht="18.75" customHeight="1" x14ac:dyDescent="0.2">
      <c r="A23" s="2"/>
      <c r="B23" s="4"/>
      <c r="C23" s="202" t="s">
        <v>331</v>
      </c>
      <c r="D23" s="22"/>
      <c r="E23" s="1043">
        <v>4.67</v>
      </c>
      <c r="F23" s="1043">
        <v>4.7</v>
      </c>
      <c r="G23" s="1043">
        <v>4.7</v>
      </c>
      <c r="H23" s="1043">
        <v>4.7</v>
      </c>
      <c r="I23" s="1043">
        <v>4.7</v>
      </c>
      <c r="J23" s="531"/>
      <c r="K23" s="2"/>
    </row>
    <row r="24" spans="1:18" ht="18.75" customHeight="1" x14ac:dyDescent="0.2">
      <c r="A24" s="2"/>
      <c r="B24" s="4"/>
      <c r="C24" s="202" t="s">
        <v>332</v>
      </c>
      <c r="D24" s="22"/>
      <c r="E24" s="1043">
        <v>4.1500000000000004</v>
      </c>
      <c r="F24" s="1043">
        <v>4.2</v>
      </c>
      <c r="G24" s="1043">
        <v>4.1399999999999997</v>
      </c>
      <c r="H24" s="1043">
        <v>4.2</v>
      </c>
      <c r="I24" s="1043">
        <v>4.2</v>
      </c>
      <c r="J24" s="531"/>
      <c r="K24" s="2"/>
    </row>
    <row r="25" spans="1:18" ht="35.25" customHeight="1" thickBot="1" x14ac:dyDescent="0.25">
      <c r="A25" s="2"/>
      <c r="B25" s="4"/>
      <c r="C25" s="732"/>
      <c r="D25" s="732"/>
      <c r="E25" s="536"/>
      <c r="F25" s="536"/>
      <c r="G25" s="536"/>
      <c r="H25" s="536"/>
      <c r="I25" s="536"/>
      <c r="J25" s="531"/>
      <c r="K25" s="2"/>
    </row>
    <row r="26" spans="1:18" s="7" customFormat="1" ht="13.5" customHeight="1" thickBot="1" x14ac:dyDescent="0.25">
      <c r="A26" s="6"/>
      <c r="B26" s="14"/>
      <c r="C26" s="1692" t="s">
        <v>345</v>
      </c>
      <c r="D26" s="1693"/>
      <c r="E26" s="1693"/>
      <c r="F26" s="1693"/>
      <c r="G26" s="1693"/>
      <c r="H26" s="1693"/>
      <c r="I26" s="1694"/>
      <c r="J26" s="531"/>
      <c r="K26" s="6"/>
    </row>
    <row r="27" spans="1:18" ht="4.5" customHeight="1" x14ac:dyDescent="0.2">
      <c r="A27" s="2"/>
      <c r="B27" s="4"/>
      <c r="C27" s="1695" t="s">
        <v>85</v>
      </c>
      <c r="D27" s="1696"/>
      <c r="E27" s="732"/>
      <c r="F27" s="732"/>
      <c r="G27" s="732"/>
      <c r="H27" s="732"/>
      <c r="I27" s="732"/>
      <c r="J27" s="531"/>
      <c r="K27" s="2"/>
    </row>
    <row r="28" spans="1:18" ht="15.75" customHeight="1" x14ac:dyDescent="0.2">
      <c r="A28" s="2"/>
      <c r="B28" s="4"/>
      <c r="C28" s="1695"/>
      <c r="D28" s="1696"/>
      <c r="E28" s="1689" t="s">
        <v>351</v>
      </c>
      <c r="F28" s="1689"/>
      <c r="G28" s="1689"/>
      <c r="H28" s="1689"/>
      <c r="I28" s="1689"/>
      <c r="J28" s="215"/>
      <c r="K28" s="2"/>
    </row>
    <row r="29" spans="1:18" ht="13.5" customHeight="1" x14ac:dyDescent="0.2">
      <c r="A29" s="2"/>
      <c r="B29" s="4"/>
      <c r="C29" s="1696"/>
      <c r="D29" s="1696"/>
      <c r="E29" s="1697">
        <v>2016</v>
      </c>
      <c r="F29" s="1697"/>
      <c r="G29" s="1698"/>
      <c r="H29" s="1699">
        <v>2017</v>
      </c>
      <c r="I29" s="1697"/>
      <c r="J29" s="215"/>
      <c r="K29" s="2"/>
    </row>
    <row r="30" spans="1:18" ht="13.5" customHeight="1" x14ac:dyDescent="0.2">
      <c r="A30" s="2"/>
      <c r="B30" s="4"/>
      <c r="C30" s="532"/>
      <c r="D30" s="532"/>
      <c r="E30" s="959" t="s">
        <v>102</v>
      </c>
      <c r="F30" s="730" t="s">
        <v>494</v>
      </c>
      <c r="G30" s="1110" t="s">
        <v>96</v>
      </c>
      <c r="H30" s="1373" t="s">
        <v>93</v>
      </c>
      <c r="I30" s="1110" t="s">
        <v>102</v>
      </c>
      <c r="J30" s="215"/>
      <c r="K30" s="2"/>
      <c r="M30" s="1064"/>
      <c r="O30" s="1064"/>
    </row>
    <row r="31" spans="1:18" s="535" customFormat="1" ht="23.25" customHeight="1" x14ac:dyDescent="0.2">
      <c r="A31" s="533"/>
      <c r="B31" s="534"/>
      <c r="C31" s="1690" t="s">
        <v>68</v>
      </c>
      <c r="D31" s="1690"/>
      <c r="E31" s="1040">
        <v>901.57</v>
      </c>
      <c r="F31" s="1040">
        <v>902.73</v>
      </c>
      <c r="G31" s="1040">
        <v>900.77</v>
      </c>
      <c r="H31" s="1040">
        <v>914.1</v>
      </c>
      <c r="I31" s="1040">
        <v>906</v>
      </c>
      <c r="J31" s="601"/>
      <c r="K31" s="533"/>
      <c r="M31" s="1036"/>
      <c r="O31" s="1099"/>
      <c r="Q31" s="1036"/>
      <c r="R31" s="1036"/>
    </row>
    <row r="32" spans="1:18" ht="18.75" customHeight="1" x14ac:dyDescent="0.2">
      <c r="A32" s="2"/>
      <c r="B32" s="4"/>
      <c r="C32" s="202" t="s">
        <v>325</v>
      </c>
      <c r="D32" s="13"/>
      <c r="E32" s="1041">
        <v>1878.1</v>
      </c>
      <c r="F32" s="1041">
        <v>1826.47</v>
      </c>
      <c r="G32" s="1041">
        <v>1849.69</v>
      </c>
      <c r="H32" s="1041">
        <v>1867.1</v>
      </c>
      <c r="I32" s="1041">
        <v>1809.6</v>
      </c>
      <c r="J32" s="601"/>
      <c r="K32" s="2"/>
      <c r="M32" s="1036"/>
      <c r="N32" s="535"/>
      <c r="O32" s="1099"/>
    </row>
    <row r="33" spans="1:15" ht="18.75" customHeight="1" x14ac:dyDescent="0.2">
      <c r="A33" s="2"/>
      <c r="B33" s="4"/>
      <c r="C33" s="202" t="s">
        <v>251</v>
      </c>
      <c r="D33" s="22"/>
      <c r="E33" s="1041">
        <v>1205.8900000000001</v>
      </c>
      <c r="F33" s="1041">
        <v>1217.05</v>
      </c>
      <c r="G33" s="1041">
        <v>1225.3399999999999</v>
      </c>
      <c r="H33" s="1041">
        <v>1240.7</v>
      </c>
      <c r="I33" s="1041">
        <v>1225.2</v>
      </c>
      <c r="J33" s="601"/>
      <c r="K33" s="2"/>
      <c r="M33" s="1036"/>
      <c r="N33" s="535"/>
      <c r="O33" s="1099"/>
    </row>
    <row r="34" spans="1:15" ht="18.75" customHeight="1" x14ac:dyDescent="0.2">
      <c r="A34" s="2"/>
      <c r="B34" s="4"/>
      <c r="C34" s="202" t="s">
        <v>252</v>
      </c>
      <c r="D34" s="22"/>
      <c r="E34" s="1041">
        <v>742.81</v>
      </c>
      <c r="F34" s="1041">
        <v>745.52</v>
      </c>
      <c r="G34" s="1041">
        <v>741.11</v>
      </c>
      <c r="H34" s="1041">
        <v>752.1</v>
      </c>
      <c r="I34" s="1041">
        <v>747.9</v>
      </c>
      <c r="J34" s="601"/>
      <c r="K34" s="2"/>
      <c r="M34" s="1036"/>
      <c r="N34" s="535"/>
      <c r="O34" s="1099"/>
    </row>
    <row r="35" spans="1:15" ht="18.75" customHeight="1" x14ac:dyDescent="0.2">
      <c r="A35" s="2"/>
      <c r="B35" s="4"/>
      <c r="C35" s="202" t="s">
        <v>84</v>
      </c>
      <c r="D35" s="13"/>
      <c r="E35" s="1041">
        <v>726.23</v>
      </c>
      <c r="F35" s="1041">
        <v>740.52</v>
      </c>
      <c r="G35" s="1041">
        <v>739.3</v>
      </c>
      <c r="H35" s="1041">
        <v>753</v>
      </c>
      <c r="I35" s="1041">
        <v>749.9</v>
      </c>
      <c r="J35" s="531"/>
      <c r="K35" s="2"/>
      <c r="M35" s="1036"/>
      <c r="N35" s="535"/>
      <c r="O35" s="1099"/>
    </row>
    <row r="36" spans="1:15" ht="18.75" customHeight="1" x14ac:dyDescent="0.2">
      <c r="A36" s="2"/>
      <c r="B36" s="4"/>
      <c r="C36" s="202" t="s">
        <v>253</v>
      </c>
      <c r="D36" s="22"/>
      <c r="E36" s="1041">
        <v>778.97</v>
      </c>
      <c r="F36" s="1041">
        <v>775.81</v>
      </c>
      <c r="G36" s="1041">
        <v>771.28</v>
      </c>
      <c r="H36" s="1041">
        <v>779.5</v>
      </c>
      <c r="I36" s="1041">
        <v>770.2</v>
      </c>
      <c r="J36" s="531"/>
      <c r="K36" s="2"/>
      <c r="M36" s="1036"/>
      <c r="N36" s="535"/>
      <c r="O36" s="1099"/>
    </row>
    <row r="37" spans="1:15" ht="18.75" customHeight="1" x14ac:dyDescent="0.2">
      <c r="A37" s="2"/>
      <c r="B37" s="4"/>
      <c r="C37" s="202" t="s">
        <v>83</v>
      </c>
      <c r="D37" s="22"/>
      <c r="E37" s="1041">
        <v>720.26</v>
      </c>
      <c r="F37" s="1041">
        <v>739.67</v>
      </c>
      <c r="G37" s="1041">
        <v>742.2</v>
      </c>
      <c r="H37" s="1041">
        <v>758.5</v>
      </c>
      <c r="I37" s="1041">
        <v>751.2</v>
      </c>
      <c r="J37" s="531"/>
      <c r="K37" s="2"/>
      <c r="M37" s="1036"/>
      <c r="N37" s="535"/>
      <c r="O37" s="1099"/>
    </row>
    <row r="38" spans="1:15" ht="18.75" customHeight="1" x14ac:dyDescent="0.2">
      <c r="A38" s="2"/>
      <c r="B38" s="4"/>
      <c r="C38" s="202" t="s">
        <v>254</v>
      </c>
      <c r="D38" s="22"/>
      <c r="E38" s="1041">
        <v>750.01</v>
      </c>
      <c r="F38" s="1041">
        <v>743.95</v>
      </c>
      <c r="G38" s="1041">
        <v>747.9</v>
      </c>
      <c r="H38" s="1041">
        <v>765.9</v>
      </c>
      <c r="I38" s="1041">
        <v>770.3</v>
      </c>
      <c r="J38" s="531"/>
      <c r="K38" s="2"/>
      <c r="M38" s="1036"/>
      <c r="N38" s="535"/>
      <c r="O38" s="1099"/>
    </row>
    <row r="39" spans="1:15" ht="18.75" customHeight="1" x14ac:dyDescent="0.2">
      <c r="A39" s="2"/>
      <c r="B39" s="4"/>
      <c r="C39" s="202" t="s">
        <v>82</v>
      </c>
      <c r="D39" s="22"/>
      <c r="E39" s="1041">
        <v>738.96</v>
      </c>
      <c r="F39" s="1041">
        <v>733.22</v>
      </c>
      <c r="G39" s="1041">
        <v>756.25</v>
      </c>
      <c r="H39" s="1041">
        <v>765.5</v>
      </c>
      <c r="I39" s="1041">
        <v>763.8</v>
      </c>
      <c r="J39" s="531"/>
      <c r="K39" s="2"/>
      <c r="M39" s="1036"/>
      <c r="N39" s="535"/>
      <c r="O39" s="1099"/>
    </row>
    <row r="40" spans="1:15" ht="18.75" customHeight="1" x14ac:dyDescent="0.2">
      <c r="A40" s="2"/>
      <c r="B40" s="4"/>
      <c r="C40" s="202" t="s">
        <v>81</v>
      </c>
      <c r="D40" s="22"/>
      <c r="E40" s="1041">
        <v>820.31</v>
      </c>
      <c r="F40" s="1041">
        <v>831.2</v>
      </c>
      <c r="G40" s="1041">
        <v>829.34</v>
      </c>
      <c r="H40" s="1041">
        <v>855</v>
      </c>
      <c r="I40" s="1041">
        <v>847.7</v>
      </c>
      <c r="J40" s="531"/>
      <c r="K40" s="2"/>
      <c r="M40" s="1036"/>
      <c r="N40" s="535"/>
      <c r="O40" s="1099"/>
    </row>
    <row r="41" spans="1:15" ht="18.75" customHeight="1" x14ac:dyDescent="0.2">
      <c r="A41" s="2"/>
      <c r="B41" s="4"/>
      <c r="C41" s="202" t="s">
        <v>255</v>
      </c>
      <c r="D41" s="22"/>
      <c r="E41" s="1041">
        <v>735.62</v>
      </c>
      <c r="F41" s="1041">
        <v>747.84</v>
      </c>
      <c r="G41" s="1041">
        <v>745.1</v>
      </c>
      <c r="H41" s="1041">
        <v>766.7</v>
      </c>
      <c r="I41" s="1041">
        <v>759.5</v>
      </c>
      <c r="J41" s="531"/>
      <c r="K41" s="2"/>
      <c r="M41" s="1036"/>
      <c r="N41" s="535"/>
      <c r="O41" s="1099"/>
    </row>
    <row r="42" spans="1:15" ht="18.75" customHeight="1" x14ac:dyDescent="0.2">
      <c r="A42" s="2"/>
      <c r="B42" s="4"/>
      <c r="C42" s="202" t="s">
        <v>80</v>
      </c>
      <c r="D42" s="13"/>
      <c r="E42" s="1041">
        <v>863.33</v>
      </c>
      <c r="F42" s="1041">
        <v>877.26</v>
      </c>
      <c r="G42" s="1041">
        <v>886.55</v>
      </c>
      <c r="H42" s="1041">
        <v>872.2</v>
      </c>
      <c r="I42" s="1041">
        <v>870.9</v>
      </c>
      <c r="J42" s="531"/>
      <c r="K42" s="2"/>
      <c r="M42" s="1036"/>
      <c r="N42" s="535"/>
      <c r="O42" s="1099"/>
    </row>
    <row r="43" spans="1:15" ht="18.75" customHeight="1" x14ac:dyDescent="0.2">
      <c r="A43" s="2"/>
      <c r="B43" s="4"/>
      <c r="C43" s="202" t="s">
        <v>256</v>
      </c>
      <c r="D43" s="22"/>
      <c r="E43" s="1041">
        <v>906.3</v>
      </c>
      <c r="F43" s="1041">
        <v>913.28</v>
      </c>
      <c r="G43" s="1041">
        <v>881.58</v>
      </c>
      <c r="H43" s="1041">
        <v>890.4</v>
      </c>
      <c r="I43" s="1041">
        <v>901.2</v>
      </c>
      <c r="J43" s="531"/>
      <c r="K43" s="2"/>
      <c r="M43" s="1036"/>
      <c r="N43" s="535"/>
      <c r="O43" s="1099"/>
    </row>
    <row r="44" spans="1:15" ht="18.75" customHeight="1" x14ac:dyDescent="0.2">
      <c r="A44" s="2"/>
      <c r="B44" s="4"/>
      <c r="C44" s="202" t="s">
        <v>257</v>
      </c>
      <c r="D44" s="22"/>
      <c r="E44" s="1041">
        <v>833.48</v>
      </c>
      <c r="F44" s="1041">
        <v>843.53</v>
      </c>
      <c r="G44" s="1041">
        <v>840.46</v>
      </c>
      <c r="H44" s="1041">
        <v>840.7</v>
      </c>
      <c r="I44" s="1041">
        <v>836.5</v>
      </c>
      <c r="J44" s="531"/>
      <c r="K44" s="2"/>
      <c r="M44" s="1036"/>
      <c r="N44" s="535"/>
      <c r="O44" s="1099"/>
    </row>
    <row r="45" spans="1:15" ht="18.75" customHeight="1" x14ac:dyDescent="0.2">
      <c r="A45" s="2"/>
      <c r="B45" s="4"/>
      <c r="C45" s="202" t="s">
        <v>331</v>
      </c>
      <c r="D45" s="22"/>
      <c r="E45" s="1041">
        <v>809.81</v>
      </c>
      <c r="F45" s="1041">
        <v>812.33</v>
      </c>
      <c r="G45" s="1041">
        <v>814.85</v>
      </c>
      <c r="H45" s="1041">
        <v>822.9</v>
      </c>
      <c r="I45" s="1041">
        <v>820.3</v>
      </c>
      <c r="J45" s="531"/>
      <c r="K45" s="2"/>
      <c r="M45" s="1036"/>
      <c r="N45" s="535"/>
      <c r="O45" s="1099"/>
    </row>
    <row r="46" spans="1:15" ht="18.75" customHeight="1" x14ac:dyDescent="0.2">
      <c r="A46" s="2"/>
      <c r="B46" s="4"/>
      <c r="C46" s="202" t="s">
        <v>332</v>
      </c>
      <c r="D46" s="22"/>
      <c r="E46" s="1041">
        <v>718.08</v>
      </c>
      <c r="F46" s="1041">
        <v>727.13</v>
      </c>
      <c r="G46" s="1041">
        <v>716.58</v>
      </c>
      <c r="H46" s="1041">
        <v>731.8</v>
      </c>
      <c r="I46" s="1041">
        <v>733.3</v>
      </c>
      <c r="J46" s="531"/>
      <c r="K46" s="2"/>
      <c r="M46" s="1036"/>
      <c r="N46" s="535"/>
      <c r="O46" s="1099"/>
    </row>
    <row r="47" spans="1:15" s="537" customFormat="1" ht="13.5" customHeight="1" x14ac:dyDescent="0.2">
      <c r="A47" s="728"/>
      <c r="B47" s="728"/>
      <c r="C47" s="1691" t="s">
        <v>420</v>
      </c>
      <c r="D47" s="1691"/>
      <c r="E47" s="1691"/>
      <c r="F47" s="1691"/>
      <c r="G47" s="1691"/>
      <c r="H47" s="1691"/>
      <c r="I47" s="1691"/>
      <c r="J47" s="602"/>
      <c r="K47" s="728"/>
    </row>
    <row r="48" spans="1:15" ht="13.5" customHeight="1" x14ac:dyDescent="0.2">
      <c r="A48" s="2"/>
      <c r="B48" s="4"/>
      <c r="C48" s="42" t="s">
        <v>435</v>
      </c>
      <c r="D48" s="731"/>
      <c r="E48" s="731"/>
      <c r="G48" s="1148" t="s">
        <v>493</v>
      </c>
      <c r="H48" s="731"/>
      <c r="I48" s="731"/>
      <c r="J48" s="531"/>
      <c r="K48" s="2"/>
    </row>
    <row r="49" spans="1:11" ht="13.5" customHeight="1" x14ac:dyDescent="0.2">
      <c r="A49" s="2"/>
      <c r="B49" s="2"/>
      <c r="C49" s="2"/>
      <c r="D49" s="728"/>
      <c r="E49" s="4"/>
      <c r="F49" s="4"/>
      <c r="G49" s="4"/>
      <c r="H49" s="1688">
        <v>42979</v>
      </c>
      <c r="I49" s="1688"/>
      <c r="J49" s="259">
        <v>15</v>
      </c>
      <c r="K49" s="2"/>
    </row>
  </sheetData>
  <mergeCells count="16">
    <mergeCell ref="B1:D1"/>
    <mergeCell ref="B2:D2"/>
    <mergeCell ref="C4:I4"/>
    <mergeCell ref="C5:D7"/>
    <mergeCell ref="E6:I6"/>
    <mergeCell ref="E7:G7"/>
    <mergeCell ref="H7:I7"/>
    <mergeCell ref="H49:I49"/>
    <mergeCell ref="E28:I28"/>
    <mergeCell ref="C31:D31"/>
    <mergeCell ref="C47:I47"/>
    <mergeCell ref="C9:D9"/>
    <mergeCell ref="C26:I26"/>
    <mergeCell ref="C27:D29"/>
    <mergeCell ref="E29:G29"/>
    <mergeCell ref="H29:I29"/>
  </mergeCells>
  <conditionalFormatting sqref="O31:O46">
    <cfRule type="top10" dxfId="15" priority="1" bottom="1" rank="2"/>
    <cfRule type="top10" dxfId="14"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125" zoomScaleNormal="125" workbookViewId="0"/>
  </sheetViews>
  <sheetFormatPr defaultRowHeight="12.75" x14ac:dyDescent="0.2"/>
  <cols>
    <col min="1" max="1" width="1" style="412" customWidth="1"/>
    <col min="2" max="2" width="2.5703125" style="412" customWidth="1"/>
    <col min="3" max="3" width="2.28515625" style="412" customWidth="1"/>
    <col min="4" max="4" width="26.42578125" style="469" customWidth="1"/>
    <col min="5" max="5" width="5.7109375" style="469" customWidth="1"/>
    <col min="6" max="6" width="4.85546875" style="469" customWidth="1"/>
    <col min="7" max="12" width="4.85546875" style="412" customWidth="1"/>
    <col min="13" max="13" width="5.7109375" style="412" customWidth="1"/>
    <col min="14" max="15" width="4.85546875" style="412" customWidth="1"/>
    <col min="16" max="16" width="5.7109375" style="412" customWidth="1"/>
    <col min="17" max="17" width="4.85546875" style="412" customWidth="1"/>
    <col min="18" max="18" width="2.5703125" style="412" customWidth="1"/>
    <col min="19" max="19" width="1" style="412" customWidth="1"/>
    <col min="20" max="20" width="7.85546875" style="412" bestFit="1" customWidth="1"/>
    <col min="21" max="21" width="7.5703125" style="1022" bestFit="1" customWidth="1"/>
    <col min="22" max="22" width="6.5703125" style="412" bestFit="1" customWidth="1"/>
    <col min="23" max="23" width="5.5703125" style="412" customWidth="1"/>
    <col min="24" max="16384" width="9.140625" style="412"/>
  </cols>
  <sheetData>
    <row r="1" spans="1:34" ht="13.5" customHeight="1" x14ac:dyDescent="0.2">
      <c r="A1" s="407"/>
      <c r="B1" s="469"/>
      <c r="C1" s="1715" t="s">
        <v>34</v>
      </c>
      <c r="D1" s="1715"/>
      <c r="E1" s="1715"/>
      <c r="F1" s="1715"/>
      <c r="G1" s="417"/>
      <c r="H1" s="417"/>
      <c r="I1" s="417"/>
      <c r="J1" s="1722" t="s">
        <v>413</v>
      </c>
      <c r="K1" s="1722"/>
      <c r="L1" s="1722"/>
      <c r="M1" s="1722"/>
      <c r="N1" s="1722"/>
      <c r="O1" s="1722"/>
      <c r="P1" s="1722"/>
      <c r="Q1" s="605"/>
      <c r="R1" s="605"/>
      <c r="S1" s="407"/>
    </row>
    <row r="2" spans="1:34" ht="6" customHeight="1" x14ac:dyDescent="0.2">
      <c r="A2" s="604"/>
      <c r="B2" s="525"/>
      <c r="C2" s="989"/>
      <c r="D2" s="1052"/>
      <c r="E2" s="458"/>
      <c r="F2" s="458"/>
      <c r="G2" s="458"/>
      <c r="H2" s="458"/>
      <c r="I2" s="458"/>
      <c r="J2" s="458"/>
      <c r="K2" s="458"/>
      <c r="L2" s="458"/>
      <c r="M2" s="458"/>
      <c r="N2" s="458"/>
      <c r="O2" s="458"/>
      <c r="P2" s="458"/>
      <c r="Q2" s="458"/>
      <c r="R2" s="417"/>
      <c r="S2" s="417"/>
    </row>
    <row r="3" spans="1:34" ht="11.25" customHeight="1" thickBot="1" x14ac:dyDescent="0.25">
      <c r="A3" s="407"/>
      <c r="B3" s="470"/>
      <c r="C3" s="466"/>
      <c r="D3" s="466"/>
      <c r="E3" s="417"/>
      <c r="F3" s="417"/>
      <c r="G3" s="417"/>
      <c r="H3" s="417"/>
      <c r="I3" s="417"/>
      <c r="J3" s="771"/>
      <c r="K3" s="771"/>
      <c r="L3" s="771"/>
      <c r="M3" s="771"/>
      <c r="N3" s="771"/>
      <c r="O3" s="771"/>
      <c r="P3" s="771"/>
      <c r="Q3" s="771" t="s">
        <v>70</v>
      </c>
      <c r="R3" s="417"/>
      <c r="S3" s="417"/>
    </row>
    <row r="4" spans="1:34" ht="13.5" customHeight="1" thickBot="1" x14ac:dyDescent="0.25">
      <c r="A4" s="407"/>
      <c r="B4" s="470"/>
      <c r="C4" s="1716" t="s">
        <v>128</v>
      </c>
      <c r="D4" s="1717"/>
      <c r="E4" s="1717"/>
      <c r="F4" s="1717"/>
      <c r="G4" s="1717"/>
      <c r="H4" s="1717"/>
      <c r="I4" s="1717"/>
      <c r="J4" s="1717"/>
      <c r="K4" s="1717"/>
      <c r="L4" s="1717"/>
      <c r="M4" s="1717"/>
      <c r="N4" s="1717"/>
      <c r="O4" s="1717"/>
      <c r="P4" s="1717"/>
      <c r="Q4" s="1718"/>
      <c r="R4" s="417"/>
      <c r="S4" s="417"/>
    </row>
    <row r="5" spans="1:34" ht="3.75" customHeight="1" x14ac:dyDescent="0.2">
      <c r="A5" s="407"/>
      <c r="B5" s="470"/>
      <c r="C5" s="466"/>
      <c r="D5" s="466"/>
      <c r="E5" s="417"/>
      <c r="F5" s="417"/>
      <c r="G5" s="425"/>
      <c r="H5" s="417"/>
      <c r="I5" s="417"/>
      <c r="J5" s="481"/>
      <c r="K5" s="481"/>
      <c r="L5" s="481"/>
      <c r="M5" s="481"/>
      <c r="N5" s="481"/>
      <c r="O5" s="481"/>
      <c r="P5" s="481"/>
      <c r="Q5" s="481"/>
      <c r="R5" s="417"/>
      <c r="S5" s="417"/>
    </row>
    <row r="6" spans="1:34" ht="13.5" customHeight="1" x14ac:dyDescent="0.2">
      <c r="A6" s="407"/>
      <c r="B6" s="470"/>
      <c r="C6" s="1711" t="s">
        <v>127</v>
      </c>
      <c r="D6" s="1712"/>
      <c r="E6" s="1712"/>
      <c r="F6" s="1712"/>
      <c r="G6" s="1712"/>
      <c r="H6" s="1712"/>
      <c r="I6" s="1712"/>
      <c r="J6" s="1712"/>
      <c r="K6" s="1712"/>
      <c r="L6" s="1712"/>
      <c r="M6" s="1712"/>
      <c r="N6" s="1712"/>
      <c r="O6" s="1712"/>
      <c r="P6" s="1712"/>
      <c r="Q6" s="1713"/>
      <c r="R6" s="417"/>
      <c r="S6" s="417"/>
    </row>
    <row r="7" spans="1:34" ht="2.25" customHeight="1" x14ac:dyDescent="0.2">
      <c r="A7" s="407"/>
      <c r="B7" s="470"/>
      <c r="C7" s="1719" t="s">
        <v>78</v>
      </c>
      <c r="D7" s="1719"/>
      <c r="E7" s="424"/>
      <c r="F7" s="424"/>
      <c r="G7" s="1721">
        <v>2014</v>
      </c>
      <c r="H7" s="1721"/>
      <c r="I7" s="1721"/>
      <c r="J7" s="1721"/>
      <c r="K7" s="1721"/>
      <c r="L7" s="1721"/>
      <c r="M7" s="1721"/>
      <c r="N7" s="1721"/>
      <c r="O7" s="1721"/>
      <c r="P7" s="1721"/>
      <c r="Q7" s="1721"/>
      <c r="R7" s="417"/>
      <c r="S7" s="417"/>
    </row>
    <row r="8" spans="1:34" ht="13.5" customHeight="1" x14ac:dyDescent="0.2">
      <c r="A8" s="407"/>
      <c r="B8" s="470"/>
      <c r="C8" s="1720"/>
      <c r="D8" s="1720"/>
      <c r="E8" s="1724">
        <v>2016</v>
      </c>
      <c r="F8" s="1724"/>
      <c r="G8" s="1724"/>
      <c r="H8" s="1724"/>
      <c r="I8" s="1725"/>
      <c r="J8" s="1723">
        <v>2017</v>
      </c>
      <c r="K8" s="1724"/>
      <c r="L8" s="1724"/>
      <c r="M8" s="1724"/>
      <c r="N8" s="1724"/>
      <c r="O8" s="1724"/>
      <c r="P8" s="1724"/>
      <c r="Q8" s="1724"/>
      <c r="R8" s="417"/>
      <c r="S8" s="417"/>
    </row>
    <row r="9" spans="1:34" ht="12.75" customHeight="1" x14ac:dyDescent="0.2">
      <c r="A9" s="407"/>
      <c r="B9" s="470"/>
      <c r="C9" s="422"/>
      <c r="D9" s="422"/>
      <c r="E9" s="857" t="s">
        <v>98</v>
      </c>
      <c r="F9" s="857" t="s">
        <v>97</v>
      </c>
      <c r="G9" s="857" t="s">
        <v>96</v>
      </c>
      <c r="H9" s="857" t="s">
        <v>95</v>
      </c>
      <c r="I9" s="857" t="s">
        <v>94</v>
      </c>
      <c r="J9" s="1206" t="s">
        <v>513</v>
      </c>
      <c r="K9" s="857" t="s">
        <v>104</v>
      </c>
      <c r="L9" s="1059" t="s">
        <v>103</v>
      </c>
      <c r="M9" s="857" t="s">
        <v>102</v>
      </c>
      <c r="N9" s="857" t="s">
        <v>101</v>
      </c>
      <c r="O9" s="857" t="s">
        <v>100</v>
      </c>
      <c r="P9" s="1059" t="s">
        <v>99</v>
      </c>
      <c r="Q9" s="857" t="s">
        <v>98</v>
      </c>
      <c r="R9" s="527"/>
      <c r="S9" s="417"/>
    </row>
    <row r="10" spans="1:34" s="486" customFormat="1" ht="16.5" customHeight="1" x14ac:dyDescent="0.2">
      <c r="A10" s="482"/>
      <c r="B10" s="483"/>
      <c r="C10" s="1639" t="s">
        <v>105</v>
      </c>
      <c r="D10" s="1639"/>
      <c r="E10" s="484">
        <f t="shared" ref="E10" si="0">SUM(E11:E17)</f>
        <v>25</v>
      </c>
      <c r="F10" s="484">
        <f t="shared" ref="F10:H10" si="1">SUM(F11:F17)</f>
        <v>16</v>
      </c>
      <c r="G10" s="484">
        <f t="shared" si="1"/>
        <v>15</v>
      </c>
      <c r="H10" s="484">
        <f t="shared" si="1"/>
        <v>4</v>
      </c>
      <c r="I10" s="484">
        <f t="shared" ref="I10:K10" si="2">SUM(I11:I17)</f>
        <v>18</v>
      </c>
      <c r="J10" s="484">
        <f t="shared" si="2"/>
        <v>11</v>
      </c>
      <c r="K10" s="484">
        <f t="shared" si="2"/>
        <v>26</v>
      </c>
      <c r="L10" s="484">
        <f>SUM(L11:L17)</f>
        <v>24</v>
      </c>
      <c r="M10" s="484">
        <f>SUM(M11:M17)</f>
        <v>19</v>
      </c>
      <c r="N10" s="484">
        <v>23</v>
      </c>
      <c r="O10" s="484">
        <f t="shared" ref="O10" si="3">SUM(O11:O17)</f>
        <v>48</v>
      </c>
      <c r="P10" s="484">
        <f>SUM(P11:P17)</f>
        <v>31</v>
      </c>
      <c r="Q10" s="484">
        <f>SUM(Q11:Q17)</f>
        <v>26</v>
      </c>
      <c r="R10" s="499"/>
      <c r="S10" s="485"/>
      <c r="T10" s="885"/>
      <c r="U10" s="1023"/>
      <c r="V10" s="1023"/>
      <c r="W10" s="1023"/>
      <c r="X10" s="1023"/>
      <c r="Y10" s="1023"/>
      <c r="Z10" s="1023"/>
      <c r="AA10" s="1023"/>
      <c r="AB10" s="1023"/>
      <c r="AC10" s="1023"/>
      <c r="AD10" s="1023"/>
      <c r="AE10" s="1023"/>
      <c r="AF10" s="1023"/>
      <c r="AG10" s="1023"/>
      <c r="AH10" s="1023"/>
    </row>
    <row r="11" spans="1:34" s="490" customFormat="1" ht="10.5" customHeight="1" x14ac:dyDescent="0.2">
      <c r="A11" s="487"/>
      <c r="B11" s="488"/>
      <c r="C11" s="988"/>
      <c r="D11" s="578" t="s">
        <v>244</v>
      </c>
      <c r="E11" s="1053">
        <v>8</v>
      </c>
      <c r="F11" s="1053">
        <v>6</v>
      </c>
      <c r="G11" s="1053">
        <v>5</v>
      </c>
      <c r="H11" s="1053" t="s">
        <v>9</v>
      </c>
      <c r="I11" s="1053">
        <v>1</v>
      </c>
      <c r="J11" s="1053">
        <v>1</v>
      </c>
      <c r="K11" s="1053">
        <v>4</v>
      </c>
      <c r="L11" s="1053">
        <v>8</v>
      </c>
      <c r="M11" s="1053">
        <v>11</v>
      </c>
      <c r="N11" s="1053">
        <v>4</v>
      </c>
      <c r="O11" s="1053">
        <v>18</v>
      </c>
      <c r="P11" s="1053">
        <v>11</v>
      </c>
      <c r="Q11" s="1053">
        <v>11</v>
      </c>
      <c r="R11" s="527"/>
      <c r="S11" s="466"/>
      <c r="T11" s="901"/>
      <c r="U11" s="1023"/>
      <c r="V11" s="885"/>
      <c r="W11" s="990"/>
    </row>
    <row r="12" spans="1:34" s="490" customFormat="1" ht="10.5" customHeight="1" x14ac:dyDescent="0.2">
      <c r="A12" s="487"/>
      <c r="B12" s="488"/>
      <c r="C12" s="988"/>
      <c r="D12" s="578" t="s">
        <v>245</v>
      </c>
      <c r="E12" s="1053">
        <v>6</v>
      </c>
      <c r="F12" s="1053">
        <v>3</v>
      </c>
      <c r="G12" s="1053">
        <v>2</v>
      </c>
      <c r="H12" s="1053">
        <v>1</v>
      </c>
      <c r="I12" s="1053" t="s">
        <v>9</v>
      </c>
      <c r="J12" s="1053" t="s">
        <v>9</v>
      </c>
      <c r="K12" s="1053">
        <v>4</v>
      </c>
      <c r="L12" s="1053">
        <v>1</v>
      </c>
      <c r="M12" s="1053" t="s">
        <v>9</v>
      </c>
      <c r="N12" s="1053">
        <v>4</v>
      </c>
      <c r="O12" s="1053">
        <v>2</v>
      </c>
      <c r="P12" s="1053">
        <v>1</v>
      </c>
      <c r="Q12" s="1053">
        <v>3</v>
      </c>
      <c r="R12" s="527"/>
      <c r="S12" s="466"/>
      <c r="U12" s="1023"/>
      <c r="V12" s="885"/>
      <c r="W12" s="990"/>
    </row>
    <row r="13" spans="1:34" s="1004" customFormat="1" ht="10.5" customHeight="1" x14ac:dyDescent="0.2">
      <c r="A13" s="1047"/>
      <c r="B13" s="1048"/>
      <c r="C13" s="1045"/>
      <c r="D13" s="578" t="s">
        <v>246</v>
      </c>
      <c r="E13" s="1053">
        <v>6</v>
      </c>
      <c r="F13" s="1053">
        <v>3</v>
      </c>
      <c r="G13" s="1053" t="s">
        <v>9</v>
      </c>
      <c r="H13" s="1053">
        <v>1</v>
      </c>
      <c r="I13" s="1053">
        <v>2</v>
      </c>
      <c r="J13" s="1053">
        <v>5</v>
      </c>
      <c r="K13" s="1053">
        <v>8</v>
      </c>
      <c r="L13" s="1053">
        <v>2</v>
      </c>
      <c r="M13" s="1053">
        <v>6</v>
      </c>
      <c r="N13" s="1053">
        <v>13</v>
      </c>
      <c r="O13" s="1053">
        <v>18</v>
      </c>
      <c r="P13" s="1053">
        <v>10</v>
      </c>
      <c r="Q13" s="1053">
        <v>9</v>
      </c>
      <c r="R13" s="794"/>
      <c r="S13" s="1049"/>
      <c r="U13" s="1023"/>
      <c r="V13" s="885"/>
      <c r="W13" s="1050"/>
    </row>
    <row r="14" spans="1:34" s="490" customFormat="1" ht="12" customHeight="1" x14ac:dyDescent="0.2">
      <c r="A14" s="487"/>
      <c r="B14" s="488"/>
      <c r="C14" s="988"/>
      <c r="D14" s="578" t="s">
        <v>247</v>
      </c>
      <c r="E14" s="1053">
        <v>5</v>
      </c>
      <c r="F14" s="1053">
        <v>3</v>
      </c>
      <c r="G14" s="1053">
        <v>4</v>
      </c>
      <c r="H14" s="1053">
        <v>1</v>
      </c>
      <c r="I14" s="1053">
        <v>9</v>
      </c>
      <c r="J14" s="1053" t="s">
        <v>9</v>
      </c>
      <c r="K14" s="1053" t="s">
        <v>9</v>
      </c>
      <c r="L14" s="1053">
        <v>1</v>
      </c>
      <c r="M14" s="1053">
        <v>1</v>
      </c>
      <c r="N14" s="1053">
        <v>2</v>
      </c>
      <c r="O14" s="1053">
        <v>8</v>
      </c>
      <c r="P14" s="1053">
        <v>1</v>
      </c>
      <c r="Q14" s="1053">
        <v>2</v>
      </c>
      <c r="R14" s="489"/>
      <c r="S14" s="466"/>
      <c r="U14" s="1023"/>
      <c r="V14" s="885"/>
    </row>
    <row r="15" spans="1:34" s="490" customFormat="1" ht="10.5" customHeight="1" x14ac:dyDescent="0.2">
      <c r="A15" s="487"/>
      <c r="B15" s="488"/>
      <c r="C15" s="988"/>
      <c r="D15" s="578" t="s">
        <v>248</v>
      </c>
      <c r="E15" s="1053" t="s">
        <v>9</v>
      </c>
      <c r="F15" s="1053" t="s">
        <v>9</v>
      </c>
      <c r="G15" s="1053" t="s">
        <v>9</v>
      </c>
      <c r="H15" s="1053" t="s">
        <v>9</v>
      </c>
      <c r="I15" s="1053" t="s">
        <v>9</v>
      </c>
      <c r="J15" s="1053" t="s">
        <v>9</v>
      </c>
      <c r="K15" s="1053" t="s">
        <v>9</v>
      </c>
      <c r="L15" s="1053" t="s">
        <v>9</v>
      </c>
      <c r="M15" s="1053" t="s">
        <v>9</v>
      </c>
      <c r="N15" s="1053" t="s">
        <v>9</v>
      </c>
      <c r="O15" s="1053" t="s">
        <v>9</v>
      </c>
      <c r="P15" s="1053" t="s">
        <v>9</v>
      </c>
      <c r="Q15" s="1053" t="s">
        <v>9</v>
      </c>
      <c r="R15" s="489"/>
      <c r="S15" s="466"/>
      <c r="T15" s="901"/>
      <c r="U15" s="1023"/>
      <c r="V15" s="885"/>
    </row>
    <row r="16" spans="1:34" s="490" customFormat="1" ht="10.5" customHeight="1" x14ac:dyDescent="0.2">
      <c r="A16" s="487"/>
      <c r="B16" s="488"/>
      <c r="C16" s="988"/>
      <c r="D16" s="578" t="s">
        <v>249</v>
      </c>
      <c r="E16" s="1053" t="s">
        <v>9</v>
      </c>
      <c r="F16" s="1053" t="s">
        <v>9</v>
      </c>
      <c r="G16" s="1053" t="s">
        <v>9</v>
      </c>
      <c r="H16" s="1053" t="s">
        <v>9</v>
      </c>
      <c r="I16" s="1053" t="s">
        <v>9</v>
      </c>
      <c r="J16" s="1053" t="s">
        <v>9</v>
      </c>
      <c r="K16" s="1053" t="s">
        <v>9</v>
      </c>
      <c r="L16" s="1053" t="s">
        <v>9</v>
      </c>
      <c r="M16" s="1053" t="s">
        <v>9</v>
      </c>
      <c r="N16" s="1053" t="s">
        <v>9</v>
      </c>
      <c r="O16" s="1053" t="s">
        <v>9</v>
      </c>
      <c r="P16" s="1053" t="s">
        <v>9</v>
      </c>
      <c r="Q16" s="1053" t="s">
        <v>9</v>
      </c>
      <c r="R16" s="489"/>
      <c r="S16" s="466"/>
      <c r="U16" s="1023"/>
      <c r="V16" s="885"/>
    </row>
    <row r="17" spans="1:22" s="490" customFormat="1" ht="12" customHeight="1" x14ac:dyDescent="0.2">
      <c r="A17" s="487"/>
      <c r="B17" s="488"/>
      <c r="C17" s="988"/>
      <c r="D17" s="491" t="s">
        <v>250</v>
      </c>
      <c r="E17" s="1053" t="s">
        <v>9</v>
      </c>
      <c r="F17" s="1053">
        <v>1</v>
      </c>
      <c r="G17" s="1053">
        <v>4</v>
      </c>
      <c r="H17" s="1053">
        <v>1</v>
      </c>
      <c r="I17" s="1053">
        <v>6</v>
      </c>
      <c r="J17" s="1053">
        <v>5</v>
      </c>
      <c r="K17" s="1053">
        <v>10</v>
      </c>
      <c r="L17" s="1053">
        <v>12</v>
      </c>
      <c r="M17" s="1053">
        <v>1</v>
      </c>
      <c r="N17" s="1053">
        <v>1</v>
      </c>
      <c r="O17" s="1053">
        <v>2</v>
      </c>
      <c r="P17" s="1053">
        <v>8</v>
      </c>
      <c r="Q17" s="1053">
        <v>1</v>
      </c>
      <c r="R17" s="489"/>
      <c r="S17" s="466"/>
      <c r="T17" s="901"/>
      <c r="U17" s="1023"/>
      <c r="V17" s="885"/>
    </row>
    <row r="18" spans="1:22" s="486" customFormat="1" ht="14.25" customHeight="1" x14ac:dyDescent="0.2">
      <c r="A18" s="492"/>
      <c r="B18" s="493"/>
      <c r="C18" s="986" t="s">
        <v>300</v>
      </c>
      <c r="D18" s="494"/>
      <c r="E18" s="484">
        <v>13</v>
      </c>
      <c r="F18" s="484">
        <v>9</v>
      </c>
      <c r="G18" s="484">
        <v>4</v>
      </c>
      <c r="H18" s="484">
        <v>1</v>
      </c>
      <c r="I18" s="484">
        <v>10</v>
      </c>
      <c r="J18" s="484">
        <v>5</v>
      </c>
      <c r="K18" s="484" t="s">
        <v>511</v>
      </c>
      <c r="L18" s="484">
        <v>7</v>
      </c>
      <c r="M18" s="484">
        <v>16</v>
      </c>
      <c r="N18" s="484">
        <v>18</v>
      </c>
      <c r="O18" s="484">
        <v>23</v>
      </c>
      <c r="P18" s="484">
        <v>16</v>
      </c>
      <c r="Q18" s="484">
        <v>12</v>
      </c>
      <c r="R18" s="489"/>
      <c r="S18" s="466"/>
      <c r="T18" s="901"/>
      <c r="U18" s="1023"/>
    </row>
    <row r="19" spans="1:22" s="498" customFormat="1" ht="14.25" customHeight="1" x14ac:dyDescent="0.2">
      <c r="A19" s="495"/>
      <c r="B19" s="496"/>
      <c r="C19" s="986" t="s">
        <v>301</v>
      </c>
      <c r="D19" s="1051"/>
      <c r="E19" s="497">
        <v>198826</v>
      </c>
      <c r="F19" s="497">
        <v>5877</v>
      </c>
      <c r="G19" s="497">
        <v>11624</v>
      </c>
      <c r="H19" s="497">
        <v>161</v>
      </c>
      <c r="I19" s="497">
        <v>181</v>
      </c>
      <c r="J19" s="497">
        <v>6441</v>
      </c>
      <c r="K19" s="497">
        <v>11171</v>
      </c>
      <c r="L19" s="497">
        <v>3689</v>
      </c>
      <c r="M19" s="497">
        <v>107944</v>
      </c>
      <c r="N19" s="497">
        <v>45829</v>
      </c>
      <c r="O19" s="497">
        <f t="shared" ref="O19:P19" si="4">SUM(O21:O41)</f>
        <v>59273</v>
      </c>
      <c r="P19" s="497">
        <f t="shared" si="4"/>
        <v>144149</v>
      </c>
      <c r="Q19" s="497">
        <f>SUM(Q21:Q41)</f>
        <v>65184</v>
      </c>
      <c r="R19" s="489"/>
      <c r="S19" s="466"/>
      <c r="T19" s="901"/>
      <c r="U19" s="1023"/>
      <c r="V19" s="1024"/>
    </row>
    <row r="20" spans="1:22" ht="9.75" customHeight="1" x14ac:dyDescent="0.2">
      <c r="A20" s="407"/>
      <c r="B20" s="470"/>
      <c r="C20" s="1701" t="s">
        <v>126</v>
      </c>
      <c r="D20" s="1701"/>
      <c r="E20" s="1053" t="s">
        <v>9</v>
      </c>
      <c r="F20" s="1053" t="s">
        <v>9</v>
      </c>
      <c r="G20" s="1053" t="s">
        <v>9</v>
      </c>
      <c r="H20" s="1053" t="s">
        <v>9</v>
      </c>
      <c r="I20" s="1053" t="s">
        <v>9</v>
      </c>
      <c r="J20" s="1053" t="s">
        <v>9</v>
      </c>
      <c r="K20" s="1053" t="s">
        <v>9</v>
      </c>
      <c r="L20" s="1053" t="s">
        <v>9</v>
      </c>
      <c r="M20" s="1053" t="s">
        <v>9</v>
      </c>
      <c r="N20" s="1053">
        <v>341</v>
      </c>
      <c r="O20" s="1053" t="s">
        <v>9</v>
      </c>
      <c r="P20" s="1053" t="s">
        <v>9</v>
      </c>
      <c r="Q20" s="1053" t="s">
        <v>9</v>
      </c>
      <c r="R20" s="489"/>
      <c r="S20" s="466"/>
      <c r="T20" s="490"/>
      <c r="U20" s="1023"/>
      <c r="V20" s="1024"/>
    </row>
    <row r="21" spans="1:22" ht="9.75" customHeight="1" x14ac:dyDescent="0.2">
      <c r="A21" s="407"/>
      <c r="B21" s="470"/>
      <c r="C21" s="1701" t="s">
        <v>125</v>
      </c>
      <c r="D21" s="1701"/>
      <c r="E21" s="1053" t="s">
        <v>9</v>
      </c>
      <c r="F21" s="1053" t="s">
        <v>9</v>
      </c>
      <c r="G21" s="1053" t="s">
        <v>9</v>
      </c>
      <c r="H21" s="1053" t="s">
        <v>9</v>
      </c>
      <c r="I21" s="1053" t="s">
        <v>9</v>
      </c>
      <c r="J21" s="1053" t="s">
        <v>9</v>
      </c>
      <c r="K21" s="1053" t="s">
        <v>9</v>
      </c>
      <c r="L21" s="1053" t="s">
        <v>9</v>
      </c>
      <c r="M21" s="1053" t="s">
        <v>9</v>
      </c>
      <c r="N21" s="1053" t="s">
        <v>9</v>
      </c>
      <c r="O21" s="1053" t="s">
        <v>9</v>
      </c>
      <c r="P21" s="1053" t="s">
        <v>9</v>
      </c>
      <c r="Q21" s="1053" t="s">
        <v>9</v>
      </c>
      <c r="R21" s="527"/>
      <c r="S21" s="417"/>
      <c r="T21" s="464"/>
      <c r="V21" s="464"/>
    </row>
    <row r="22" spans="1:22" ht="9.75" customHeight="1" x14ac:dyDescent="0.2">
      <c r="A22" s="407"/>
      <c r="B22" s="470"/>
      <c r="C22" s="1701" t="s">
        <v>124</v>
      </c>
      <c r="D22" s="1701"/>
      <c r="E22" s="1053">
        <v>29978</v>
      </c>
      <c r="F22" s="1053">
        <v>2382</v>
      </c>
      <c r="G22" s="1053">
        <v>10283</v>
      </c>
      <c r="H22" s="1053">
        <v>161</v>
      </c>
      <c r="I22" s="1053">
        <v>181</v>
      </c>
      <c r="J22" s="1053" t="s">
        <v>9</v>
      </c>
      <c r="K22" s="1053">
        <v>875</v>
      </c>
      <c r="L22" s="1053">
        <v>195</v>
      </c>
      <c r="M22" s="1053">
        <v>87811</v>
      </c>
      <c r="N22" s="1053">
        <v>35248</v>
      </c>
      <c r="O22" s="1053">
        <v>52632</v>
      </c>
      <c r="P22" s="1053">
        <v>13513</v>
      </c>
      <c r="Q22" s="1053">
        <v>13785</v>
      </c>
      <c r="R22" s="527"/>
      <c r="S22" s="417"/>
      <c r="T22" s="1156"/>
      <c r="U22" s="1024"/>
    </row>
    <row r="23" spans="1:22" ht="9.75" customHeight="1" x14ac:dyDescent="0.2">
      <c r="A23" s="407"/>
      <c r="B23" s="470"/>
      <c r="C23" s="1701" t="s">
        <v>123</v>
      </c>
      <c r="D23" s="1701"/>
      <c r="E23" s="1053" t="s">
        <v>9</v>
      </c>
      <c r="F23" s="1053" t="s">
        <v>9</v>
      </c>
      <c r="G23" s="1053" t="s">
        <v>9</v>
      </c>
      <c r="H23" s="1053" t="s">
        <v>9</v>
      </c>
      <c r="I23" s="1053" t="s">
        <v>9</v>
      </c>
      <c r="J23" s="1053" t="s">
        <v>9</v>
      </c>
      <c r="K23" s="1053" t="s">
        <v>9</v>
      </c>
      <c r="L23" s="1053" t="s">
        <v>9</v>
      </c>
      <c r="M23" s="1053" t="s">
        <v>9</v>
      </c>
      <c r="N23" s="1053" t="s">
        <v>9</v>
      </c>
      <c r="O23" s="1053" t="s">
        <v>9</v>
      </c>
      <c r="P23" s="1053" t="s">
        <v>9</v>
      </c>
      <c r="Q23" s="1053" t="s">
        <v>9</v>
      </c>
      <c r="R23" s="527"/>
      <c r="S23" s="417"/>
      <c r="T23" s="464"/>
      <c r="V23" s="464"/>
    </row>
    <row r="24" spans="1:22" ht="9.75" customHeight="1" x14ac:dyDescent="0.2">
      <c r="A24" s="407"/>
      <c r="B24" s="470"/>
      <c r="C24" s="1701" t="s">
        <v>122</v>
      </c>
      <c r="D24" s="1701"/>
      <c r="E24" s="1053" t="s">
        <v>9</v>
      </c>
      <c r="F24" s="1053" t="s">
        <v>9</v>
      </c>
      <c r="G24" s="1053" t="s">
        <v>9</v>
      </c>
      <c r="H24" s="1053" t="s">
        <v>9</v>
      </c>
      <c r="I24" s="1053" t="s">
        <v>9</v>
      </c>
      <c r="J24" s="1053" t="s">
        <v>9</v>
      </c>
      <c r="K24" s="1053" t="s">
        <v>9</v>
      </c>
      <c r="L24" s="1053" t="s">
        <v>9</v>
      </c>
      <c r="M24" s="1053" t="s">
        <v>9</v>
      </c>
      <c r="N24" s="1053" t="s">
        <v>9</v>
      </c>
      <c r="O24" s="1053" t="s">
        <v>9</v>
      </c>
      <c r="P24" s="1053" t="s">
        <v>9</v>
      </c>
      <c r="Q24" s="1053" t="s">
        <v>9</v>
      </c>
      <c r="R24" s="527"/>
      <c r="S24" s="417"/>
      <c r="U24" s="1024"/>
    </row>
    <row r="25" spans="1:22" ht="9.75" customHeight="1" x14ac:dyDescent="0.2">
      <c r="A25" s="407"/>
      <c r="B25" s="470"/>
      <c r="C25" s="1701" t="s">
        <v>121</v>
      </c>
      <c r="D25" s="1701"/>
      <c r="E25" s="1053">
        <v>102899</v>
      </c>
      <c r="F25" s="1053" t="s">
        <v>9</v>
      </c>
      <c r="G25" s="1053" t="s">
        <v>9</v>
      </c>
      <c r="H25" s="1053" t="s">
        <v>9</v>
      </c>
      <c r="I25" s="1053" t="s">
        <v>9</v>
      </c>
      <c r="J25" s="1053" t="s">
        <v>9</v>
      </c>
      <c r="K25" s="1053" t="s">
        <v>9</v>
      </c>
      <c r="L25" s="1053" t="s">
        <v>9</v>
      </c>
      <c r="M25" s="1053" t="s">
        <v>9</v>
      </c>
      <c r="N25" s="1053" t="s">
        <v>9</v>
      </c>
      <c r="O25" s="1053" t="s">
        <v>9</v>
      </c>
      <c r="P25" s="1053">
        <v>104734</v>
      </c>
      <c r="Q25" s="1053" t="s">
        <v>9</v>
      </c>
      <c r="R25" s="527"/>
      <c r="S25" s="417"/>
      <c r="T25" s="464"/>
      <c r="U25" s="1024"/>
    </row>
    <row r="26" spans="1:22" ht="9.75" customHeight="1" x14ac:dyDescent="0.2">
      <c r="A26" s="407"/>
      <c r="B26" s="470"/>
      <c r="C26" s="1701" t="s">
        <v>120</v>
      </c>
      <c r="D26" s="1701"/>
      <c r="E26" s="1053">
        <v>552</v>
      </c>
      <c r="F26" s="1053">
        <v>3429</v>
      </c>
      <c r="G26" s="1053" t="s">
        <v>9</v>
      </c>
      <c r="H26" s="1053" t="s">
        <v>9</v>
      </c>
      <c r="I26" s="1053" t="s">
        <v>9</v>
      </c>
      <c r="J26" s="1053">
        <v>5121</v>
      </c>
      <c r="K26" s="1053">
        <v>7289</v>
      </c>
      <c r="L26" s="1053">
        <v>2676</v>
      </c>
      <c r="M26" s="1053">
        <v>6814</v>
      </c>
      <c r="N26" s="1053">
        <v>5806</v>
      </c>
      <c r="O26" s="1053">
        <v>2731</v>
      </c>
      <c r="P26" s="1053">
        <v>11273</v>
      </c>
      <c r="Q26" s="1053">
        <v>3366</v>
      </c>
      <c r="R26" s="527"/>
      <c r="S26" s="417"/>
      <c r="T26" s="464"/>
      <c r="U26" s="1024"/>
      <c r="V26" s="464"/>
    </row>
    <row r="27" spans="1:22" ht="9.75" customHeight="1" x14ac:dyDescent="0.2">
      <c r="A27" s="407"/>
      <c r="B27" s="470"/>
      <c r="C27" s="1701" t="s">
        <v>119</v>
      </c>
      <c r="D27" s="1701"/>
      <c r="E27" s="1053">
        <v>1816</v>
      </c>
      <c r="F27" s="1053">
        <v>66</v>
      </c>
      <c r="G27" s="1053" t="s">
        <v>9</v>
      </c>
      <c r="H27" s="1053" t="s">
        <v>9</v>
      </c>
      <c r="I27" s="1053" t="s">
        <v>9</v>
      </c>
      <c r="J27" s="1053">
        <v>164</v>
      </c>
      <c r="K27" s="1053">
        <v>2987</v>
      </c>
      <c r="L27" s="1053" t="s">
        <v>9</v>
      </c>
      <c r="M27" s="1053">
        <v>51</v>
      </c>
      <c r="N27" s="1053">
        <v>595</v>
      </c>
      <c r="O27" s="1053">
        <v>282</v>
      </c>
      <c r="P27" s="1053">
        <v>13050</v>
      </c>
      <c r="Q27" s="1053">
        <v>96</v>
      </c>
      <c r="R27" s="527"/>
      <c r="S27" s="417"/>
    </row>
    <row r="28" spans="1:22" ht="9.75" customHeight="1" x14ac:dyDescent="0.2">
      <c r="A28" s="407"/>
      <c r="B28" s="470"/>
      <c r="C28" s="1701" t="s">
        <v>118</v>
      </c>
      <c r="D28" s="1701"/>
      <c r="E28" s="1053">
        <v>44219</v>
      </c>
      <c r="F28" s="1053" t="s">
        <v>9</v>
      </c>
      <c r="G28" s="1053" t="s">
        <v>9</v>
      </c>
      <c r="H28" s="1053" t="s">
        <v>9</v>
      </c>
      <c r="I28" s="1053" t="s">
        <v>9</v>
      </c>
      <c r="J28" s="1053" t="s">
        <v>9</v>
      </c>
      <c r="K28" s="1053" t="s">
        <v>9</v>
      </c>
      <c r="L28" s="1053" t="s">
        <v>9</v>
      </c>
      <c r="M28" s="1053">
        <v>12961</v>
      </c>
      <c r="N28" s="1053">
        <v>87</v>
      </c>
      <c r="O28" s="1053" t="s">
        <v>9</v>
      </c>
      <c r="P28" s="1053">
        <v>82</v>
      </c>
      <c r="Q28" s="1053">
        <v>47937</v>
      </c>
      <c r="R28" s="527"/>
      <c r="S28" s="417"/>
      <c r="U28" s="1024"/>
    </row>
    <row r="29" spans="1:22" ht="9.75" customHeight="1" x14ac:dyDescent="0.2">
      <c r="A29" s="407"/>
      <c r="B29" s="470"/>
      <c r="C29" s="1701" t="s">
        <v>117</v>
      </c>
      <c r="D29" s="1701"/>
      <c r="E29" s="1053">
        <v>416</v>
      </c>
      <c r="F29" s="1053" t="s">
        <v>9</v>
      </c>
      <c r="G29" s="1053" t="s">
        <v>9</v>
      </c>
      <c r="H29" s="1053" t="s">
        <v>9</v>
      </c>
      <c r="I29" s="1053" t="s">
        <v>9</v>
      </c>
      <c r="J29" s="1053" t="s">
        <v>9</v>
      </c>
      <c r="K29" s="1053" t="s">
        <v>9</v>
      </c>
      <c r="L29" s="1053" t="s">
        <v>9</v>
      </c>
      <c r="M29" s="1053" t="s">
        <v>9</v>
      </c>
      <c r="N29" s="1053" t="s">
        <v>9</v>
      </c>
      <c r="O29" s="1053" t="s">
        <v>9</v>
      </c>
      <c r="P29" s="1053" t="s">
        <v>9</v>
      </c>
      <c r="Q29" s="1053" t="s">
        <v>9</v>
      </c>
      <c r="R29" s="527"/>
      <c r="S29" s="417"/>
      <c r="U29" s="1024"/>
    </row>
    <row r="30" spans="1:22" ht="9.75" customHeight="1" x14ac:dyDescent="0.2">
      <c r="A30" s="407"/>
      <c r="B30" s="470"/>
      <c r="C30" s="1701" t="s">
        <v>116</v>
      </c>
      <c r="D30" s="1701"/>
      <c r="E30" s="1053">
        <v>18915</v>
      </c>
      <c r="F30" s="1053" t="s">
        <v>9</v>
      </c>
      <c r="G30" s="1053" t="s">
        <v>9</v>
      </c>
      <c r="H30" s="1053" t="s">
        <v>9</v>
      </c>
      <c r="I30" s="1053" t="s">
        <v>9</v>
      </c>
      <c r="J30" s="1053" t="s">
        <v>9</v>
      </c>
      <c r="K30" s="1053" t="s">
        <v>9</v>
      </c>
      <c r="L30" s="1053" t="s">
        <v>9</v>
      </c>
      <c r="M30" s="1053" t="s">
        <v>9</v>
      </c>
      <c r="N30" s="1053" t="s">
        <v>9</v>
      </c>
      <c r="O30" s="1053" t="s">
        <v>9</v>
      </c>
      <c r="P30" s="1053" t="s">
        <v>9</v>
      </c>
      <c r="Q30" s="1053" t="s">
        <v>9</v>
      </c>
      <c r="R30" s="527"/>
      <c r="S30" s="417"/>
    </row>
    <row r="31" spans="1:22" ht="9.75" customHeight="1" x14ac:dyDescent="0.2">
      <c r="A31" s="407"/>
      <c r="B31" s="470"/>
      <c r="C31" s="1726" t="s">
        <v>442</v>
      </c>
      <c r="D31" s="1726"/>
      <c r="E31" s="1053" t="s">
        <v>9</v>
      </c>
      <c r="F31" s="1053" t="s">
        <v>9</v>
      </c>
      <c r="G31" s="1053" t="s">
        <v>9</v>
      </c>
      <c r="H31" s="1053" t="s">
        <v>9</v>
      </c>
      <c r="I31" s="1053" t="s">
        <v>9</v>
      </c>
      <c r="J31" s="1053" t="s">
        <v>9</v>
      </c>
      <c r="K31" s="1053" t="s">
        <v>9</v>
      </c>
      <c r="L31" s="1053" t="s">
        <v>9</v>
      </c>
      <c r="M31" s="1053" t="s">
        <v>9</v>
      </c>
      <c r="N31" s="1053" t="s">
        <v>9</v>
      </c>
      <c r="O31" s="1053" t="s">
        <v>9</v>
      </c>
      <c r="P31" s="1053" t="s">
        <v>9</v>
      </c>
      <c r="Q31" s="1053" t="s">
        <v>9</v>
      </c>
      <c r="R31" s="499"/>
      <c r="S31" s="417"/>
    </row>
    <row r="32" spans="1:22" ht="9.75" customHeight="1" x14ac:dyDescent="0.2">
      <c r="A32" s="407"/>
      <c r="B32" s="470"/>
      <c r="C32" s="1701" t="s">
        <v>115</v>
      </c>
      <c r="D32" s="1701"/>
      <c r="E32" s="1053" t="s">
        <v>9</v>
      </c>
      <c r="F32" s="1053" t="s">
        <v>9</v>
      </c>
      <c r="G32" s="1053">
        <v>1341</v>
      </c>
      <c r="H32" s="1053" t="s">
        <v>9</v>
      </c>
      <c r="I32" s="1053" t="s">
        <v>9</v>
      </c>
      <c r="J32" s="1053" t="s">
        <v>9</v>
      </c>
      <c r="K32" s="1053" t="s">
        <v>9</v>
      </c>
      <c r="L32" s="1053" t="s">
        <v>9</v>
      </c>
      <c r="M32" s="1053" t="s">
        <v>9</v>
      </c>
      <c r="N32" s="1053" t="s">
        <v>9</v>
      </c>
      <c r="O32" s="1053" t="s">
        <v>9</v>
      </c>
      <c r="P32" s="1053">
        <v>1497</v>
      </c>
      <c r="Q32" s="1053" t="s">
        <v>9</v>
      </c>
      <c r="R32" s="499"/>
      <c r="S32" s="417"/>
    </row>
    <row r="33" spans="1:23" ht="9.75" customHeight="1" x14ac:dyDescent="0.2">
      <c r="A33" s="407"/>
      <c r="B33" s="470"/>
      <c r="C33" s="1701" t="s">
        <v>114</v>
      </c>
      <c r="D33" s="1701"/>
      <c r="E33" s="1053" t="s">
        <v>9</v>
      </c>
      <c r="F33" s="1053" t="s">
        <v>9</v>
      </c>
      <c r="G33" s="1053" t="s">
        <v>9</v>
      </c>
      <c r="H33" s="1053" t="s">
        <v>9</v>
      </c>
      <c r="I33" s="1053" t="s">
        <v>9</v>
      </c>
      <c r="J33" s="1053" t="s">
        <v>9</v>
      </c>
      <c r="K33" s="1053" t="s">
        <v>9</v>
      </c>
      <c r="L33" s="1053" t="s">
        <v>9</v>
      </c>
      <c r="M33" s="1053">
        <v>307</v>
      </c>
      <c r="N33" s="1053" t="s">
        <v>9</v>
      </c>
      <c r="O33" s="1053" t="s">
        <v>9</v>
      </c>
      <c r="P33" s="1053" t="s">
        <v>9</v>
      </c>
      <c r="Q33" s="1053" t="s">
        <v>9</v>
      </c>
      <c r="R33" s="499"/>
      <c r="S33" s="417"/>
    </row>
    <row r="34" spans="1:23" ht="9.75" customHeight="1" x14ac:dyDescent="0.2">
      <c r="A34" s="407">
        <v>4661</v>
      </c>
      <c r="B34" s="470"/>
      <c r="C34" s="1727" t="s">
        <v>113</v>
      </c>
      <c r="D34" s="1727"/>
      <c r="E34" s="1053">
        <v>31</v>
      </c>
      <c r="F34" s="1053" t="s">
        <v>9</v>
      </c>
      <c r="G34" s="1053" t="s">
        <v>9</v>
      </c>
      <c r="H34" s="1053" t="s">
        <v>9</v>
      </c>
      <c r="I34" s="1053" t="s">
        <v>9</v>
      </c>
      <c r="J34" s="1053" t="s">
        <v>9</v>
      </c>
      <c r="K34" s="1053">
        <v>20</v>
      </c>
      <c r="L34" s="1053" t="s">
        <v>9</v>
      </c>
      <c r="M34" s="1053" t="s">
        <v>9</v>
      </c>
      <c r="N34" s="1053" t="s">
        <v>9</v>
      </c>
      <c r="O34" s="1053" t="s">
        <v>9</v>
      </c>
      <c r="P34" s="1053" t="s">
        <v>9</v>
      </c>
      <c r="Q34" s="1053" t="s">
        <v>9</v>
      </c>
      <c r="R34" s="499"/>
      <c r="S34" s="417"/>
    </row>
    <row r="35" spans="1:23" ht="9.75" customHeight="1" x14ac:dyDescent="0.2">
      <c r="A35" s="407"/>
      <c r="B35" s="470"/>
      <c r="C35" s="1701" t="s">
        <v>112</v>
      </c>
      <c r="D35" s="1701"/>
      <c r="E35" s="1053" t="s">
        <v>9</v>
      </c>
      <c r="F35" s="1053" t="s">
        <v>9</v>
      </c>
      <c r="G35" s="1053" t="s">
        <v>9</v>
      </c>
      <c r="H35" s="1053" t="s">
        <v>9</v>
      </c>
      <c r="I35" s="1053" t="s">
        <v>9</v>
      </c>
      <c r="J35" s="1053" t="s">
        <v>9</v>
      </c>
      <c r="K35" s="1053" t="s">
        <v>9</v>
      </c>
      <c r="L35" s="1053">
        <v>818</v>
      </c>
      <c r="M35" s="1053" t="s">
        <v>9</v>
      </c>
      <c r="N35" s="1053" t="s">
        <v>9</v>
      </c>
      <c r="O35" s="1053">
        <v>20</v>
      </c>
      <c r="P35" s="1053" t="s">
        <v>9</v>
      </c>
      <c r="Q35" s="1053" t="s">
        <v>9</v>
      </c>
      <c r="R35" s="499"/>
      <c r="S35" s="417"/>
    </row>
    <row r="36" spans="1:23" ht="9.75" customHeight="1" x14ac:dyDescent="0.2">
      <c r="A36" s="407"/>
      <c r="B36" s="470"/>
      <c r="C36" s="1701" t="s">
        <v>111</v>
      </c>
      <c r="D36" s="1701"/>
      <c r="E36" s="1053" t="s">
        <v>9</v>
      </c>
      <c r="F36" s="1053" t="s">
        <v>9</v>
      </c>
      <c r="G36" s="1053" t="s">
        <v>9</v>
      </c>
      <c r="H36" s="1053" t="s">
        <v>9</v>
      </c>
      <c r="I36" s="1053" t="s">
        <v>9</v>
      </c>
      <c r="J36" s="1053" t="s">
        <v>9</v>
      </c>
      <c r="K36" s="1053" t="s">
        <v>9</v>
      </c>
      <c r="L36" s="1053" t="s">
        <v>9</v>
      </c>
      <c r="M36" s="1053" t="s">
        <v>9</v>
      </c>
      <c r="N36" s="1053">
        <v>3752</v>
      </c>
      <c r="O36" s="1053" t="s">
        <v>9</v>
      </c>
      <c r="P36" s="1053" t="s">
        <v>9</v>
      </c>
      <c r="Q36" s="1053" t="s">
        <v>9</v>
      </c>
      <c r="R36" s="499"/>
      <c r="S36" s="417"/>
    </row>
    <row r="37" spans="1:23" ht="9.75" customHeight="1" x14ac:dyDescent="0.2">
      <c r="A37" s="407"/>
      <c r="B37" s="470"/>
      <c r="C37" s="1701" t="s">
        <v>286</v>
      </c>
      <c r="D37" s="1701"/>
      <c r="E37" s="1053" t="s">
        <v>9</v>
      </c>
      <c r="F37" s="1053" t="s">
        <v>9</v>
      </c>
      <c r="G37" s="1053" t="s">
        <v>9</v>
      </c>
      <c r="H37" s="1053" t="s">
        <v>9</v>
      </c>
      <c r="I37" s="1053" t="s">
        <v>9</v>
      </c>
      <c r="J37" s="1053">
        <v>639</v>
      </c>
      <c r="K37" s="1053" t="s">
        <v>9</v>
      </c>
      <c r="L37" s="1053" t="s">
        <v>9</v>
      </c>
      <c r="M37" s="1053" t="s">
        <v>9</v>
      </c>
      <c r="N37" s="1053" t="s">
        <v>9</v>
      </c>
      <c r="O37" s="1053" t="s">
        <v>9</v>
      </c>
      <c r="P37" s="1053" t="s">
        <v>9</v>
      </c>
      <c r="Q37" s="1053" t="s">
        <v>9</v>
      </c>
      <c r="R37" s="527"/>
      <c r="S37" s="417"/>
    </row>
    <row r="38" spans="1:23" ht="9.75" customHeight="1" x14ac:dyDescent="0.2">
      <c r="A38" s="407"/>
      <c r="B38" s="470"/>
      <c r="C38" s="1701" t="s">
        <v>110</v>
      </c>
      <c r="D38" s="1701"/>
      <c r="E38" s="1053" t="s">
        <v>9</v>
      </c>
      <c r="F38" s="1053" t="s">
        <v>9</v>
      </c>
      <c r="G38" s="1053" t="s">
        <v>9</v>
      </c>
      <c r="H38" s="1053" t="s">
        <v>9</v>
      </c>
      <c r="I38" s="1053" t="s">
        <v>9</v>
      </c>
      <c r="J38" s="1053">
        <v>517</v>
      </c>
      <c r="K38" s="1053" t="s">
        <v>9</v>
      </c>
      <c r="L38" s="1053" t="s">
        <v>9</v>
      </c>
      <c r="M38" s="1053" t="s">
        <v>9</v>
      </c>
      <c r="N38" s="1053" t="s">
        <v>9</v>
      </c>
      <c r="O38" s="1053">
        <v>3608</v>
      </c>
      <c r="P38" s="1053" t="s">
        <v>9</v>
      </c>
      <c r="Q38" s="1053" t="s">
        <v>9</v>
      </c>
      <c r="R38" s="527"/>
      <c r="S38" s="417"/>
    </row>
    <row r="39" spans="1:23" ht="9.75" customHeight="1" x14ac:dyDescent="0.2">
      <c r="A39" s="407"/>
      <c r="B39" s="470"/>
      <c r="C39" s="1701" t="s">
        <v>109</v>
      </c>
      <c r="D39" s="1701"/>
      <c r="E39" s="1053" t="s">
        <v>9</v>
      </c>
      <c r="F39" s="1053" t="s">
        <v>9</v>
      </c>
      <c r="G39" s="1053" t="s">
        <v>9</v>
      </c>
      <c r="H39" s="1053" t="s">
        <v>9</v>
      </c>
      <c r="I39" s="1053" t="s">
        <v>9</v>
      </c>
      <c r="J39" s="1053" t="s">
        <v>9</v>
      </c>
      <c r="K39" s="1053" t="s">
        <v>9</v>
      </c>
      <c r="L39" s="1053" t="s">
        <v>9</v>
      </c>
      <c r="M39" s="1053" t="s">
        <v>9</v>
      </c>
      <c r="N39" s="1053" t="s">
        <v>9</v>
      </c>
      <c r="O39" s="1053" t="s">
        <v>9</v>
      </c>
      <c r="P39" s="1053" t="s">
        <v>9</v>
      </c>
      <c r="Q39" s="1053" t="s">
        <v>9</v>
      </c>
      <c r="R39" s="527"/>
      <c r="S39" s="417"/>
    </row>
    <row r="40" spans="1:23" s="490" customFormat="1" ht="9.75" customHeight="1" x14ac:dyDescent="0.2">
      <c r="A40" s="487"/>
      <c r="B40" s="488"/>
      <c r="C40" s="1701" t="s">
        <v>108</v>
      </c>
      <c r="D40" s="1701"/>
      <c r="E40" s="1053" t="s">
        <v>9</v>
      </c>
      <c r="F40" s="1053" t="s">
        <v>9</v>
      </c>
      <c r="G40" s="1053" t="s">
        <v>9</v>
      </c>
      <c r="H40" s="1053" t="s">
        <v>9</v>
      </c>
      <c r="I40" s="1053" t="s">
        <v>9</v>
      </c>
      <c r="J40" s="1053" t="s">
        <v>9</v>
      </c>
      <c r="K40" s="1053" t="s">
        <v>9</v>
      </c>
      <c r="L40" s="1053" t="s">
        <v>9</v>
      </c>
      <c r="M40" s="1053" t="s">
        <v>9</v>
      </c>
      <c r="N40" s="1053" t="s">
        <v>9</v>
      </c>
      <c r="O40" s="1053" t="s">
        <v>9</v>
      </c>
      <c r="P40" s="1053" t="s">
        <v>9</v>
      </c>
      <c r="Q40" s="1053" t="s">
        <v>9</v>
      </c>
      <c r="R40" s="527"/>
      <c r="S40" s="466"/>
      <c r="U40" s="1022"/>
    </row>
    <row r="41" spans="1:23" s="490" customFormat="1" ht="9.75" customHeight="1" x14ac:dyDescent="0.2">
      <c r="A41" s="487"/>
      <c r="B41" s="488"/>
      <c r="C41" s="1702" t="s">
        <v>107</v>
      </c>
      <c r="D41" s="1702"/>
      <c r="E41" s="1053" t="s">
        <v>9</v>
      </c>
      <c r="F41" s="1053" t="s">
        <v>9</v>
      </c>
      <c r="G41" s="1053" t="s">
        <v>9</v>
      </c>
      <c r="H41" s="1053" t="s">
        <v>9</v>
      </c>
      <c r="I41" s="1053" t="s">
        <v>9</v>
      </c>
      <c r="J41" s="1053" t="s">
        <v>9</v>
      </c>
      <c r="K41" s="1053" t="s">
        <v>9</v>
      </c>
      <c r="L41" s="1053" t="s">
        <v>9</v>
      </c>
      <c r="M41" s="1053" t="s">
        <v>9</v>
      </c>
      <c r="N41" s="1053" t="s">
        <v>9</v>
      </c>
      <c r="O41" s="1053" t="s">
        <v>9</v>
      </c>
      <c r="P41" s="1053" t="s">
        <v>9</v>
      </c>
      <c r="Q41" s="1053" t="s">
        <v>9</v>
      </c>
      <c r="R41" s="527"/>
      <c r="S41" s="466"/>
      <c r="U41" s="1022"/>
    </row>
    <row r="42" spans="1:23" s="421" customFormat="1" ht="27" customHeight="1" x14ac:dyDescent="0.2">
      <c r="A42" s="419"/>
      <c r="B42" s="574"/>
      <c r="C42" s="1703" t="s">
        <v>512</v>
      </c>
      <c r="D42" s="1703"/>
      <c r="E42" s="1703"/>
      <c r="F42" s="1703"/>
      <c r="G42" s="1703"/>
      <c r="H42" s="1703"/>
      <c r="I42" s="1703"/>
      <c r="J42" s="1703"/>
      <c r="K42" s="1703"/>
      <c r="L42" s="1703"/>
      <c r="M42" s="1703"/>
      <c r="N42" s="1703"/>
      <c r="O42" s="1703"/>
      <c r="P42" s="1703"/>
      <c r="Q42" s="1703"/>
      <c r="R42" s="637"/>
      <c r="S42" s="420"/>
      <c r="U42" s="1025"/>
    </row>
    <row r="43" spans="1:23" ht="13.5" customHeight="1" x14ac:dyDescent="0.2">
      <c r="A43" s="407"/>
      <c r="B43" s="470"/>
      <c r="C43" s="1711" t="s">
        <v>178</v>
      </c>
      <c r="D43" s="1712"/>
      <c r="E43" s="1712"/>
      <c r="F43" s="1712"/>
      <c r="G43" s="1712"/>
      <c r="H43" s="1712"/>
      <c r="I43" s="1712"/>
      <c r="J43" s="1712"/>
      <c r="K43" s="1712"/>
      <c r="L43" s="1712"/>
      <c r="M43" s="1712"/>
      <c r="N43" s="1712"/>
      <c r="O43" s="1712"/>
      <c r="P43" s="1712"/>
      <c r="Q43" s="1713"/>
      <c r="R43" s="417"/>
      <c r="S43" s="417"/>
    </row>
    <row r="44" spans="1:23" s="515" customFormat="1" ht="2.25" customHeight="1" x14ac:dyDescent="0.2">
      <c r="A44" s="512"/>
      <c r="B44" s="513"/>
      <c r="C44" s="1731" t="s">
        <v>78</v>
      </c>
      <c r="D44" s="1731"/>
      <c r="E44" s="898"/>
      <c r="F44" s="898"/>
      <c r="G44" s="898"/>
      <c r="H44" s="898"/>
      <c r="I44" s="898"/>
      <c r="J44" s="898"/>
      <c r="K44" s="898"/>
      <c r="L44" s="898"/>
      <c r="M44" s="898"/>
      <c r="N44" s="898"/>
      <c r="O44" s="898"/>
      <c r="P44" s="898"/>
      <c r="Q44" s="898"/>
      <c r="R44" s="447"/>
      <c r="S44" s="447"/>
      <c r="U44" s="1022"/>
    </row>
    <row r="45" spans="1:23" ht="12.75" customHeight="1" x14ac:dyDescent="0.2">
      <c r="A45" s="407"/>
      <c r="B45" s="470"/>
      <c r="C45" s="1732"/>
      <c r="D45" s="1732"/>
      <c r="E45" s="826">
        <v>2004</v>
      </c>
      <c r="F45" s="996">
        <v>2005</v>
      </c>
      <c r="G45" s="996">
        <v>2006</v>
      </c>
      <c r="H45" s="826">
        <v>2007</v>
      </c>
      <c r="I45" s="996">
        <v>2008</v>
      </c>
      <c r="J45" s="996">
        <v>2009</v>
      </c>
      <c r="K45" s="826">
        <v>2010</v>
      </c>
      <c r="L45" s="996">
        <v>2011</v>
      </c>
      <c r="M45" s="996">
        <v>2012</v>
      </c>
      <c r="N45" s="826">
        <v>2013</v>
      </c>
      <c r="O45" s="996">
        <v>2014</v>
      </c>
      <c r="P45" s="996">
        <v>2015</v>
      </c>
      <c r="Q45" s="826">
        <v>2016</v>
      </c>
      <c r="R45" s="527"/>
      <c r="S45" s="417"/>
      <c r="T45" s="1004"/>
      <c r="U45" s="1026"/>
      <c r="V45" s="1004"/>
      <c r="W45" s="1004"/>
    </row>
    <row r="46" spans="1:23" s="1001" customFormat="1" ht="11.25" customHeight="1" x14ac:dyDescent="0.2">
      <c r="A46" s="997"/>
      <c r="B46" s="998"/>
      <c r="C46" s="1710" t="s">
        <v>68</v>
      </c>
      <c r="D46" s="1710"/>
      <c r="E46" s="1002">
        <v>208</v>
      </c>
      <c r="F46" s="1002">
        <v>334</v>
      </c>
      <c r="G46" s="1002">
        <v>396</v>
      </c>
      <c r="H46" s="1002">
        <v>343</v>
      </c>
      <c r="I46" s="1002">
        <v>441</v>
      </c>
      <c r="J46" s="1002">
        <v>361</v>
      </c>
      <c r="K46" s="1002">
        <v>352</v>
      </c>
      <c r="L46" s="1002">
        <v>200</v>
      </c>
      <c r="M46" s="1002">
        <v>107</v>
      </c>
      <c r="N46" s="1002">
        <v>106</v>
      </c>
      <c r="O46" s="1002">
        <v>174</v>
      </c>
      <c r="P46" s="1002">
        <v>182</v>
      </c>
      <c r="Q46" s="1002">
        <v>210</v>
      </c>
      <c r="R46" s="999"/>
      <c r="S46" s="1000"/>
      <c r="T46" s="1004"/>
      <c r="U46" s="1046"/>
      <c r="V46" s="1004"/>
      <c r="W46" s="1004"/>
    </row>
    <row r="47" spans="1:23" s="1001" customFormat="1" ht="11.25" customHeight="1" x14ac:dyDescent="0.2">
      <c r="A47" s="997"/>
      <c r="B47" s="998"/>
      <c r="C47" s="1714" t="s">
        <v>411</v>
      </c>
      <c r="D47" s="1710"/>
      <c r="E47" s="1002">
        <f>SUM(E48:E52)</f>
        <v>167</v>
      </c>
      <c r="F47" s="1002">
        <f t="shared" ref="F47:Q47" si="5">SUM(F48:F52)</f>
        <v>277</v>
      </c>
      <c r="G47" s="1002">
        <f t="shared" si="5"/>
        <v>258</v>
      </c>
      <c r="H47" s="1002">
        <f t="shared" si="5"/>
        <v>268</v>
      </c>
      <c r="I47" s="1002">
        <f t="shared" si="5"/>
        <v>304</v>
      </c>
      <c r="J47" s="1002">
        <f t="shared" si="5"/>
        <v>258</v>
      </c>
      <c r="K47" s="1002">
        <f t="shared" si="5"/>
        <v>234</v>
      </c>
      <c r="L47" s="1002">
        <f t="shared" si="5"/>
        <v>182</v>
      </c>
      <c r="M47" s="1002">
        <f t="shared" si="5"/>
        <v>93</v>
      </c>
      <c r="N47" s="1002">
        <f t="shared" si="5"/>
        <v>97</v>
      </c>
      <c r="O47" s="1002">
        <f t="shared" si="5"/>
        <v>161</v>
      </c>
      <c r="P47" s="1002">
        <f t="shared" si="5"/>
        <v>145</v>
      </c>
      <c r="Q47" s="1002">
        <f t="shared" si="5"/>
        <v>175</v>
      </c>
      <c r="R47" s="999"/>
      <c r="S47" s="1000"/>
      <c r="T47" s="1004"/>
      <c r="U47" s="1026"/>
      <c r="V47" s="1004"/>
      <c r="W47" s="1004"/>
    </row>
    <row r="48" spans="1:23" s="490" customFormat="1" ht="10.5" customHeight="1" x14ac:dyDescent="0.2">
      <c r="A48" s="487"/>
      <c r="B48" s="488"/>
      <c r="C48" s="994"/>
      <c r="D48" s="578" t="s">
        <v>244</v>
      </c>
      <c r="E48" s="1053">
        <v>100</v>
      </c>
      <c r="F48" s="1053">
        <v>151</v>
      </c>
      <c r="G48" s="1053">
        <v>153</v>
      </c>
      <c r="H48" s="1053">
        <v>160</v>
      </c>
      <c r="I48" s="1053">
        <v>172</v>
      </c>
      <c r="J48" s="1053">
        <v>142</v>
      </c>
      <c r="K48" s="1053">
        <v>141</v>
      </c>
      <c r="L48" s="1053">
        <v>93</v>
      </c>
      <c r="M48" s="1053">
        <v>36</v>
      </c>
      <c r="N48" s="1053">
        <v>27</v>
      </c>
      <c r="O48" s="1053">
        <v>49</v>
      </c>
      <c r="P48" s="1053">
        <v>65</v>
      </c>
      <c r="Q48" s="1053">
        <v>69</v>
      </c>
      <c r="R48" s="527"/>
      <c r="S48" s="466"/>
      <c r="T48" s="1004"/>
      <c r="U48" s="1026"/>
      <c r="V48" s="1004"/>
      <c r="W48" s="1004"/>
    </row>
    <row r="49" spans="1:23" s="490" customFormat="1" ht="10.5" customHeight="1" x14ac:dyDescent="0.2">
      <c r="A49" s="487"/>
      <c r="B49" s="488"/>
      <c r="C49" s="994"/>
      <c r="D49" s="578" t="s">
        <v>245</v>
      </c>
      <c r="E49" s="1053">
        <v>15</v>
      </c>
      <c r="F49" s="1053">
        <v>28</v>
      </c>
      <c r="G49" s="1053">
        <v>26</v>
      </c>
      <c r="H49" s="1053">
        <v>27</v>
      </c>
      <c r="I49" s="1053">
        <v>27</v>
      </c>
      <c r="J49" s="1053">
        <v>22</v>
      </c>
      <c r="K49" s="1053">
        <v>25</v>
      </c>
      <c r="L49" s="1053">
        <v>22</v>
      </c>
      <c r="M49" s="1053">
        <v>9</v>
      </c>
      <c r="N49" s="1053">
        <v>18</v>
      </c>
      <c r="O49" s="1053">
        <v>23</v>
      </c>
      <c r="P49" s="1053">
        <v>20</v>
      </c>
      <c r="Q49" s="1053">
        <v>19</v>
      </c>
      <c r="R49" s="527"/>
      <c r="S49" s="466"/>
      <c r="T49" s="1004"/>
      <c r="U49" s="1026"/>
      <c r="V49" s="1004"/>
      <c r="W49" s="1004"/>
    </row>
    <row r="50" spans="1:23" s="490" customFormat="1" ht="10.5" customHeight="1" x14ac:dyDescent="0.2">
      <c r="A50" s="487"/>
      <c r="B50" s="488"/>
      <c r="C50" s="994"/>
      <c r="D50" s="1153" t="s">
        <v>246</v>
      </c>
      <c r="E50" s="1053">
        <v>46</v>
      </c>
      <c r="F50" s="1053">
        <v>73</v>
      </c>
      <c r="G50" s="1053">
        <v>65</v>
      </c>
      <c r="H50" s="1053">
        <v>64</v>
      </c>
      <c r="I50" s="1053">
        <v>97</v>
      </c>
      <c r="J50" s="1053">
        <v>87</v>
      </c>
      <c r="K50" s="1053">
        <v>64</v>
      </c>
      <c r="L50" s="1053">
        <v>55</v>
      </c>
      <c r="M50" s="1053">
        <v>40</v>
      </c>
      <c r="N50" s="1053">
        <v>49</v>
      </c>
      <c r="O50" s="1053">
        <v>80</v>
      </c>
      <c r="P50" s="1053">
        <v>53</v>
      </c>
      <c r="Q50" s="1053">
        <v>58</v>
      </c>
      <c r="R50" s="527"/>
      <c r="S50" s="466"/>
      <c r="T50" s="1004"/>
      <c r="U50" s="1026"/>
      <c r="V50" s="1004"/>
      <c r="W50" s="1004"/>
    </row>
    <row r="51" spans="1:23" s="490" customFormat="1" ht="10.5" customHeight="1" x14ac:dyDescent="0.2">
      <c r="A51" s="487"/>
      <c r="B51" s="488"/>
      <c r="C51" s="994"/>
      <c r="D51" s="1153" t="s">
        <v>248</v>
      </c>
      <c r="E51" s="1053" t="s">
        <v>410</v>
      </c>
      <c r="F51" s="1053">
        <v>1</v>
      </c>
      <c r="G51" s="1053" t="s">
        <v>9</v>
      </c>
      <c r="H51" s="1053" t="s">
        <v>9</v>
      </c>
      <c r="I51" s="1053" t="s">
        <v>9</v>
      </c>
      <c r="J51" s="1053" t="s">
        <v>9</v>
      </c>
      <c r="K51" s="1053" t="s">
        <v>9</v>
      </c>
      <c r="L51" s="1053" t="s">
        <v>9</v>
      </c>
      <c r="M51" s="1053" t="s">
        <v>9</v>
      </c>
      <c r="N51" s="1053" t="s">
        <v>9</v>
      </c>
      <c r="O51" s="1053" t="s">
        <v>9</v>
      </c>
      <c r="P51" s="1053" t="s">
        <v>9</v>
      </c>
      <c r="Q51" s="1053" t="s">
        <v>9</v>
      </c>
      <c r="R51" s="527"/>
      <c r="S51" s="466"/>
      <c r="T51" s="1004"/>
      <c r="U51" s="1026"/>
      <c r="V51" s="1004"/>
      <c r="W51" s="1004"/>
    </row>
    <row r="52" spans="1:23" s="490" customFormat="1" ht="10.5" customHeight="1" x14ac:dyDescent="0.2">
      <c r="A52" s="487"/>
      <c r="B52" s="488"/>
      <c r="C52" s="994"/>
      <c r="D52" s="578" t="s">
        <v>247</v>
      </c>
      <c r="E52" s="1054">
        <v>6</v>
      </c>
      <c r="F52" s="1054">
        <v>24</v>
      </c>
      <c r="G52" s="1054">
        <v>14</v>
      </c>
      <c r="H52" s="1054">
        <v>17</v>
      </c>
      <c r="I52" s="1054">
        <v>8</v>
      </c>
      <c r="J52" s="1054">
        <v>7</v>
      </c>
      <c r="K52" s="1054">
        <v>4</v>
      </c>
      <c r="L52" s="1054">
        <v>12</v>
      </c>
      <c r="M52" s="1054">
        <v>8</v>
      </c>
      <c r="N52" s="1054">
        <v>3</v>
      </c>
      <c r="O52" s="1054">
        <v>9</v>
      </c>
      <c r="P52" s="1054">
        <v>7</v>
      </c>
      <c r="Q52" s="1054">
        <v>29</v>
      </c>
      <c r="R52" s="527"/>
      <c r="S52" s="466"/>
      <c r="T52" s="1004"/>
      <c r="U52" s="1026"/>
      <c r="V52" s="1004"/>
      <c r="W52" s="1004"/>
    </row>
    <row r="53" spans="1:23" s="1001" customFormat="1" ht="11.25" customHeight="1" x14ac:dyDescent="0.2">
      <c r="A53" s="997"/>
      <c r="B53" s="998"/>
      <c r="C53" s="1710" t="s">
        <v>412</v>
      </c>
      <c r="D53" s="1710"/>
      <c r="E53" s="1002">
        <f>SUM(E54:E56)</f>
        <v>41</v>
      </c>
      <c r="F53" s="1002">
        <f t="shared" ref="F53:Q53" si="6">SUM(F54:F56)</f>
        <v>57</v>
      </c>
      <c r="G53" s="1002">
        <f t="shared" si="6"/>
        <v>138</v>
      </c>
      <c r="H53" s="1002">
        <f t="shared" si="6"/>
        <v>75</v>
      </c>
      <c r="I53" s="1002">
        <f t="shared" si="6"/>
        <v>137</v>
      </c>
      <c r="J53" s="1002">
        <f t="shared" si="6"/>
        <v>103</v>
      </c>
      <c r="K53" s="1002">
        <f t="shared" si="6"/>
        <v>118</v>
      </c>
      <c r="L53" s="1002">
        <f t="shared" si="6"/>
        <v>18</v>
      </c>
      <c r="M53" s="1002">
        <f t="shared" si="6"/>
        <v>14</v>
      </c>
      <c r="N53" s="1002">
        <f t="shared" si="6"/>
        <v>9</v>
      </c>
      <c r="O53" s="1002">
        <f t="shared" si="6"/>
        <v>13</v>
      </c>
      <c r="P53" s="1002">
        <f t="shared" si="6"/>
        <v>37</v>
      </c>
      <c r="Q53" s="1002">
        <f t="shared" si="6"/>
        <v>35</v>
      </c>
      <c r="R53" s="999"/>
      <c r="S53" s="1000"/>
      <c r="T53" s="1004"/>
      <c r="U53" s="1026"/>
      <c r="V53" s="1004"/>
      <c r="W53" s="1004"/>
    </row>
    <row r="54" spans="1:23" s="490" customFormat="1" ht="10.5" customHeight="1" x14ac:dyDescent="0.2">
      <c r="A54" s="487"/>
      <c r="B54" s="488"/>
      <c r="C54" s="1152"/>
      <c r="D54" s="1153" t="s">
        <v>495</v>
      </c>
      <c r="E54" s="1053" t="s">
        <v>410</v>
      </c>
      <c r="F54" s="1053" t="s">
        <v>410</v>
      </c>
      <c r="G54" s="1053" t="s">
        <v>9</v>
      </c>
      <c r="H54" s="1053" t="s">
        <v>9</v>
      </c>
      <c r="I54" s="1053" t="s">
        <v>9</v>
      </c>
      <c r="J54" s="1054">
        <v>1</v>
      </c>
      <c r="K54" s="1054" t="s">
        <v>9</v>
      </c>
      <c r="L54" s="1054">
        <v>1</v>
      </c>
      <c r="M54" s="1054">
        <v>1</v>
      </c>
      <c r="N54" s="1053" t="s">
        <v>9</v>
      </c>
      <c r="O54" s="1053" t="s">
        <v>9</v>
      </c>
      <c r="P54" s="1053" t="s">
        <v>9</v>
      </c>
      <c r="Q54" s="1053" t="s">
        <v>9</v>
      </c>
      <c r="R54" s="527"/>
      <c r="S54" s="466"/>
      <c r="T54" s="1004"/>
      <c r="U54" s="1026"/>
      <c r="V54" s="1004"/>
      <c r="W54" s="1004"/>
    </row>
    <row r="55" spans="1:23" s="490" customFormat="1" ht="10.5" customHeight="1" x14ac:dyDescent="0.2">
      <c r="A55" s="487"/>
      <c r="B55" s="488"/>
      <c r="C55" s="994"/>
      <c r="D55" s="578" t="s">
        <v>249</v>
      </c>
      <c r="E55" s="1054">
        <v>1</v>
      </c>
      <c r="F55" s="1054">
        <v>1</v>
      </c>
      <c r="G55" s="1054">
        <v>1</v>
      </c>
      <c r="H55" s="1054">
        <v>1</v>
      </c>
      <c r="I55" s="1054" t="s">
        <v>9</v>
      </c>
      <c r="J55" s="1054">
        <v>1</v>
      </c>
      <c r="K55" s="1054">
        <v>2</v>
      </c>
      <c r="L55" s="1054" t="s">
        <v>9</v>
      </c>
      <c r="M55" s="1054">
        <v>1</v>
      </c>
      <c r="N55" s="1054" t="s">
        <v>9</v>
      </c>
      <c r="O55" s="1054" t="s">
        <v>9</v>
      </c>
      <c r="P55" s="1054">
        <v>1</v>
      </c>
      <c r="Q55" s="1054" t="s">
        <v>9</v>
      </c>
      <c r="R55" s="527"/>
      <c r="S55" s="466"/>
      <c r="T55" s="1004"/>
      <c r="U55" s="1026"/>
      <c r="V55" s="1004"/>
      <c r="W55" s="1004"/>
    </row>
    <row r="56" spans="1:23" s="490" customFormat="1" ht="10.5" customHeight="1" x14ac:dyDescent="0.2">
      <c r="A56" s="487"/>
      <c r="B56" s="488"/>
      <c r="C56" s="994"/>
      <c r="D56" s="578" t="s">
        <v>250</v>
      </c>
      <c r="E56" s="1054">
        <v>40</v>
      </c>
      <c r="F56" s="1054">
        <v>56</v>
      </c>
      <c r="G56" s="1054">
        <v>137</v>
      </c>
      <c r="H56" s="1054">
        <v>74</v>
      </c>
      <c r="I56" s="1054">
        <v>137</v>
      </c>
      <c r="J56" s="1054">
        <v>101</v>
      </c>
      <c r="K56" s="1054">
        <v>116</v>
      </c>
      <c r="L56" s="1054">
        <v>17</v>
      </c>
      <c r="M56" s="1054">
        <v>12</v>
      </c>
      <c r="N56" s="1054">
        <v>9</v>
      </c>
      <c r="O56" s="1054">
        <v>13</v>
      </c>
      <c r="P56" s="1054">
        <v>36</v>
      </c>
      <c r="Q56" s="1054">
        <v>35</v>
      </c>
      <c r="R56" s="527"/>
      <c r="S56" s="466"/>
      <c r="T56" s="1004"/>
      <c r="U56" s="1026"/>
      <c r="V56" s="1004"/>
      <c r="W56" s="1004"/>
    </row>
    <row r="57" spans="1:23" s="795" customFormat="1" ht="13.5" customHeight="1" x14ac:dyDescent="0.2">
      <c r="A57" s="792"/>
      <c r="B57" s="772"/>
      <c r="C57" s="501" t="s">
        <v>436</v>
      </c>
      <c r="D57" s="793"/>
      <c r="E57" s="472"/>
      <c r="F57" s="472"/>
      <c r="G57" s="502"/>
      <c r="H57" s="502"/>
      <c r="I57" s="1728"/>
      <c r="J57" s="1728"/>
      <c r="K57" s="1728"/>
      <c r="L57" s="1728"/>
      <c r="M57" s="1728"/>
      <c r="N57" s="1728"/>
      <c r="O57" s="1728"/>
      <c r="P57" s="1728"/>
      <c r="Q57" s="1728"/>
      <c r="R57" s="794"/>
      <c r="S57" s="502"/>
      <c r="T57" s="1004"/>
      <c r="U57" s="1026"/>
      <c r="V57" s="1004"/>
      <c r="W57" s="1004"/>
    </row>
    <row r="58" spans="1:23" s="457" customFormat="1" ht="11.25" customHeight="1" thickBot="1" x14ac:dyDescent="0.25">
      <c r="A58" s="492"/>
      <c r="B58" s="503"/>
      <c r="C58" s="1154" t="s">
        <v>496</v>
      </c>
      <c r="D58" s="504"/>
      <c r="E58" s="506"/>
      <c r="F58" s="506"/>
      <c r="G58" s="506"/>
      <c r="H58" s="506"/>
      <c r="I58" s="506"/>
      <c r="J58" s="506"/>
      <c r="K58" s="506"/>
      <c r="L58" s="506"/>
      <c r="M58" s="506"/>
      <c r="N58" s="506"/>
      <c r="O58" s="506"/>
      <c r="P58" s="506"/>
      <c r="Q58" s="473" t="s">
        <v>73</v>
      </c>
      <c r="R58" s="507"/>
      <c r="S58" s="508"/>
      <c r="T58" s="1004"/>
      <c r="U58" s="1026"/>
      <c r="V58" s="1004"/>
      <c r="W58" s="1004"/>
    </row>
    <row r="59" spans="1:23" ht="13.5" customHeight="1" thickBot="1" x14ac:dyDescent="0.25">
      <c r="A59" s="407"/>
      <c r="B59" s="503"/>
      <c r="C59" s="1707" t="s">
        <v>299</v>
      </c>
      <c r="D59" s="1708"/>
      <c r="E59" s="1708"/>
      <c r="F59" s="1708"/>
      <c r="G59" s="1708"/>
      <c r="H59" s="1708"/>
      <c r="I59" s="1708"/>
      <c r="J59" s="1708"/>
      <c r="K59" s="1708"/>
      <c r="L59" s="1708"/>
      <c r="M59" s="1708"/>
      <c r="N59" s="1708"/>
      <c r="O59" s="1708"/>
      <c r="P59" s="1708"/>
      <c r="Q59" s="1709"/>
      <c r="R59" s="473"/>
      <c r="S59" s="459"/>
      <c r="T59" s="1004"/>
      <c r="U59" s="1026"/>
      <c r="V59" s="1004"/>
      <c r="W59" s="1004"/>
    </row>
    <row r="60" spans="1:23" ht="3.75" customHeight="1" x14ac:dyDescent="0.2">
      <c r="A60" s="407"/>
      <c r="B60" s="503"/>
      <c r="C60" s="1704" t="s">
        <v>69</v>
      </c>
      <c r="D60" s="1704"/>
      <c r="F60" s="1011"/>
      <c r="G60" s="1011"/>
      <c r="H60" s="1011"/>
      <c r="I60" s="1011"/>
      <c r="J60" s="1011"/>
      <c r="K60" s="1011"/>
      <c r="L60" s="1011"/>
      <c r="M60" s="510"/>
      <c r="N60" s="510"/>
      <c r="O60" s="510"/>
      <c r="P60" s="510"/>
      <c r="Q60" s="510"/>
      <c r="R60" s="507"/>
      <c r="S60" s="459"/>
      <c r="T60" s="1004"/>
      <c r="U60" s="1026"/>
      <c r="V60" s="1004"/>
      <c r="W60" s="1004"/>
    </row>
    <row r="61" spans="1:23" ht="11.25" customHeight="1" x14ac:dyDescent="0.2">
      <c r="A61" s="407"/>
      <c r="B61" s="470"/>
      <c r="C61" s="1705"/>
      <c r="D61" s="1705"/>
      <c r="E61" s="1640">
        <v>2016</v>
      </c>
      <c r="F61" s="1640"/>
      <c r="G61" s="1640"/>
      <c r="H61" s="1640"/>
      <c r="I61" s="1729"/>
      <c r="J61" s="1730">
        <v>2017</v>
      </c>
      <c r="K61" s="1640"/>
      <c r="L61" s="1640"/>
      <c r="M61" s="1640"/>
      <c r="N61" s="1640"/>
      <c r="O61" s="1640"/>
      <c r="P61" s="1640"/>
      <c r="Q61" s="1640"/>
      <c r="R61" s="459"/>
      <c r="S61" s="459"/>
      <c r="T61" s="1057"/>
      <c r="U61" s="1026"/>
      <c r="V61" s="1004"/>
      <c r="W61" s="1004"/>
    </row>
    <row r="62" spans="1:23" ht="12.75" customHeight="1" x14ac:dyDescent="0.2">
      <c r="A62" s="407"/>
      <c r="B62" s="470"/>
      <c r="C62" s="422"/>
      <c r="D62" s="422"/>
      <c r="E62" s="1059" t="s">
        <v>98</v>
      </c>
      <c r="F62" s="1059" t="s">
        <v>97</v>
      </c>
      <c r="G62" s="1059" t="s">
        <v>96</v>
      </c>
      <c r="H62" s="1059" t="s">
        <v>95</v>
      </c>
      <c r="I62" s="1059" t="s">
        <v>94</v>
      </c>
      <c r="J62" s="1059" t="s">
        <v>93</v>
      </c>
      <c r="K62" s="1059" t="s">
        <v>104</v>
      </c>
      <c r="L62" s="1059" t="s">
        <v>103</v>
      </c>
      <c r="M62" s="1059" t="s">
        <v>102</v>
      </c>
      <c r="N62" s="1059" t="s">
        <v>101</v>
      </c>
      <c r="O62" s="1059" t="s">
        <v>100</v>
      </c>
      <c r="P62" s="1059" t="s">
        <v>99</v>
      </c>
      <c r="Q62" s="1059" t="s">
        <v>98</v>
      </c>
      <c r="R62" s="507"/>
      <c r="S62" s="459"/>
      <c r="T62" s="1057"/>
      <c r="U62" s="1026"/>
      <c r="V62" s="1004"/>
      <c r="W62" s="1004"/>
    </row>
    <row r="63" spans="1:23" ht="10.5" customHeight="1" x14ac:dyDescent="0.2">
      <c r="A63" s="407"/>
      <c r="B63" s="503"/>
      <c r="C63" s="1706" t="s">
        <v>92</v>
      </c>
      <c r="D63" s="1706"/>
      <c r="E63" s="1058"/>
      <c r="F63" s="1058"/>
      <c r="G63" s="1055"/>
      <c r="H63" s="1055"/>
      <c r="I63" s="1055"/>
      <c r="J63" s="1055"/>
      <c r="K63" s="1055"/>
      <c r="L63" s="1055"/>
      <c r="M63" s="1055"/>
      <c r="N63" s="1055"/>
      <c r="O63" s="1055"/>
      <c r="P63" s="1055"/>
      <c r="Q63" s="1055"/>
      <c r="R63" s="507"/>
      <c r="S63" s="459"/>
      <c r="T63" s="1057"/>
      <c r="U63" s="1026"/>
      <c r="V63" s="1004"/>
      <c r="W63" s="1004"/>
    </row>
    <row r="64" spans="1:23" s="515" customFormat="1" ht="9.75" customHeight="1" x14ac:dyDescent="0.2">
      <c r="A64" s="512"/>
      <c r="B64" s="513"/>
      <c r="C64" s="514" t="s">
        <v>91</v>
      </c>
      <c r="D64" s="433"/>
      <c r="E64" s="1056">
        <v>-0.22</v>
      </c>
      <c r="F64" s="1056">
        <v>0.69</v>
      </c>
      <c r="G64" s="1056">
        <v>0.34</v>
      </c>
      <c r="H64" s="1056">
        <v>-0.5</v>
      </c>
      <c r="I64" s="1056">
        <v>0.04</v>
      </c>
      <c r="J64" s="1056">
        <v>-0.59</v>
      </c>
      <c r="K64" s="1056">
        <v>-0.23</v>
      </c>
      <c r="L64" s="1056">
        <v>1.75</v>
      </c>
      <c r="M64" s="1056">
        <v>0.95</v>
      </c>
      <c r="N64" s="1056">
        <v>-0.24</v>
      </c>
      <c r="O64" s="1056">
        <v>-0.4</v>
      </c>
      <c r="P64" s="1056">
        <v>-0.67</v>
      </c>
      <c r="Q64" s="1056">
        <v>0.01</v>
      </c>
      <c r="R64" s="447"/>
      <c r="S64" s="447"/>
      <c r="T64" s="1004"/>
      <c r="U64" s="1026"/>
      <c r="V64" s="1004"/>
      <c r="W64" s="1004"/>
    </row>
    <row r="65" spans="1:23" s="515" customFormat="1" ht="9.75" customHeight="1" x14ac:dyDescent="0.2">
      <c r="A65" s="512"/>
      <c r="B65" s="513"/>
      <c r="C65" s="514" t="s">
        <v>90</v>
      </c>
      <c r="D65" s="433"/>
      <c r="E65" s="1056">
        <v>0.72</v>
      </c>
      <c r="F65" s="1056">
        <v>0.63</v>
      </c>
      <c r="G65" s="1056">
        <v>0.88</v>
      </c>
      <c r="H65" s="1056">
        <v>0.57999999999999996</v>
      </c>
      <c r="I65" s="1056">
        <v>0.88</v>
      </c>
      <c r="J65" s="1056">
        <v>1.33</v>
      </c>
      <c r="K65" s="1056">
        <v>1.55</v>
      </c>
      <c r="L65" s="1056">
        <v>1.37</v>
      </c>
      <c r="M65" s="1056">
        <v>1.98</v>
      </c>
      <c r="N65" s="1056">
        <v>1.45</v>
      </c>
      <c r="O65" s="1056">
        <v>0.91</v>
      </c>
      <c r="P65" s="1056">
        <v>0.9</v>
      </c>
      <c r="Q65" s="1056">
        <v>1.1399999999999999</v>
      </c>
      <c r="R65" s="447"/>
      <c r="S65" s="447"/>
      <c r="T65" s="1004"/>
      <c r="U65" s="1026"/>
      <c r="V65" s="1004"/>
      <c r="W65" s="1004"/>
    </row>
    <row r="66" spans="1:23" s="515" customFormat="1" ht="11.25" customHeight="1" x14ac:dyDescent="0.2">
      <c r="A66" s="512"/>
      <c r="B66" s="513"/>
      <c r="C66" s="514" t="s">
        <v>258</v>
      </c>
      <c r="D66" s="433"/>
      <c r="E66" s="1056">
        <v>0.56999999999999995</v>
      </c>
      <c r="F66" s="1056">
        <v>0.55000000000000004</v>
      </c>
      <c r="G66" s="1056">
        <v>0.56999999999999995</v>
      </c>
      <c r="H66" s="1056">
        <v>0.56999999999999995</v>
      </c>
      <c r="I66" s="1056">
        <v>0.61</v>
      </c>
      <c r="J66" s="1056">
        <v>0.65</v>
      </c>
      <c r="K66" s="1056">
        <v>0.75</v>
      </c>
      <c r="L66" s="1056">
        <v>0.82</v>
      </c>
      <c r="M66" s="1056">
        <v>0.95</v>
      </c>
      <c r="N66" s="1056">
        <v>1.04</v>
      </c>
      <c r="O66" s="1056">
        <v>1.07</v>
      </c>
      <c r="P66" s="1056">
        <v>1.1000000000000001</v>
      </c>
      <c r="Q66" s="1056">
        <v>1.1299999999999999</v>
      </c>
      <c r="R66" s="447"/>
      <c r="S66" s="447"/>
      <c r="T66" s="1004"/>
      <c r="U66" s="1026"/>
      <c r="V66" s="1004"/>
      <c r="W66" s="1004"/>
    </row>
    <row r="67" spans="1:23" ht="11.25" customHeight="1" x14ac:dyDescent="0.2">
      <c r="A67" s="407"/>
      <c r="B67" s="503"/>
      <c r="C67" s="987" t="s">
        <v>89</v>
      </c>
      <c r="D67" s="511"/>
      <c r="E67" s="516"/>
      <c r="F67" s="181"/>
      <c r="G67" s="564"/>
      <c r="H67" s="564"/>
      <c r="I67" s="564"/>
      <c r="J67" s="85"/>
      <c r="K67" s="516"/>
      <c r="L67" s="564"/>
      <c r="M67" s="564"/>
      <c r="N67" s="564"/>
      <c r="O67" s="564"/>
      <c r="P67" s="564"/>
      <c r="Q67" s="517"/>
      <c r="R67" s="507"/>
      <c r="S67" s="459"/>
      <c r="T67" s="1004"/>
      <c r="U67" s="1026"/>
      <c r="V67" s="1004"/>
      <c r="W67" s="1004"/>
    </row>
    <row r="68" spans="1:23" ht="9.75" customHeight="1" x14ac:dyDescent="0.2">
      <c r="A68" s="407"/>
      <c r="B68" s="518"/>
      <c r="C68" s="468"/>
      <c r="D68" s="770" t="s">
        <v>700</v>
      </c>
      <c r="E68" s="606"/>
      <c r="F68" s="608"/>
      <c r="G68" s="80"/>
      <c r="H68" s="80"/>
      <c r="I68" s="80"/>
      <c r="J68" s="609">
        <v>8.6267379840516689</v>
      </c>
      <c r="K68" s="516"/>
      <c r="L68" s="564"/>
      <c r="M68" s="564"/>
      <c r="N68" s="564"/>
      <c r="O68" s="564"/>
      <c r="P68" s="564"/>
      <c r="Q68" s="995">
        <f>+J68</f>
        <v>8.6267379840516689</v>
      </c>
      <c r="R68" s="507"/>
      <c r="S68" s="459"/>
      <c r="T68" s="1004"/>
      <c r="U68" s="1026"/>
      <c r="V68" s="1004"/>
      <c r="W68" s="1004"/>
    </row>
    <row r="69" spans="1:23" ht="9.75" customHeight="1" x14ac:dyDescent="0.2">
      <c r="A69" s="407"/>
      <c r="B69" s="519"/>
      <c r="C69" s="433"/>
      <c r="D69" s="610" t="s">
        <v>701</v>
      </c>
      <c r="E69" s="611"/>
      <c r="F69" s="611"/>
      <c r="G69" s="611"/>
      <c r="H69" s="611"/>
      <c r="I69" s="611"/>
      <c r="J69" s="609">
        <v>5.7036315876485499</v>
      </c>
      <c r="K69" s="516"/>
      <c r="L69" s="200"/>
      <c r="M69" s="564"/>
      <c r="N69" s="564"/>
      <c r="O69" s="564"/>
      <c r="P69" s="564"/>
      <c r="Q69" s="995">
        <f t="shared" ref="Q69:Q72" si="7">+J69</f>
        <v>5.7036315876485499</v>
      </c>
      <c r="R69" s="520"/>
      <c r="S69" s="520"/>
    </row>
    <row r="70" spans="1:23" ht="9.75" customHeight="1" x14ac:dyDescent="0.2">
      <c r="A70" s="407"/>
      <c r="B70" s="519"/>
      <c r="C70" s="433"/>
      <c r="D70" s="610" t="s">
        <v>702</v>
      </c>
      <c r="E70" s="606"/>
      <c r="F70" s="182"/>
      <c r="G70" s="182"/>
      <c r="H70" s="80"/>
      <c r="I70" s="183"/>
      <c r="J70" s="609">
        <v>4.0758932108056811</v>
      </c>
      <c r="K70" s="516"/>
      <c r="L70" s="200"/>
      <c r="M70" s="564"/>
      <c r="N70" s="564"/>
      <c r="O70" s="564"/>
      <c r="P70" s="564"/>
      <c r="Q70" s="995">
        <f t="shared" si="7"/>
        <v>4.0758932108056811</v>
      </c>
      <c r="R70" s="521"/>
      <c r="S70" s="459"/>
    </row>
    <row r="71" spans="1:23" ht="9.75" customHeight="1" x14ac:dyDescent="0.2">
      <c r="A71" s="407"/>
      <c r="B71" s="519"/>
      <c r="C71" s="433"/>
      <c r="D71" s="610" t="s">
        <v>703</v>
      </c>
      <c r="E71" s="612"/>
      <c r="F71" s="610"/>
      <c r="G71" s="610"/>
      <c r="H71" s="610"/>
      <c r="I71" s="610"/>
      <c r="J71" s="609">
        <v>2.7098977997206619</v>
      </c>
      <c r="K71" s="516"/>
      <c r="L71" s="200"/>
      <c r="M71" s="564"/>
      <c r="N71" s="564"/>
      <c r="O71" s="564"/>
      <c r="P71" s="564"/>
      <c r="Q71" s="995">
        <f t="shared" si="7"/>
        <v>2.7098977997206619</v>
      </c>
      <c r="R71" s="521"/>
      <c r="S71" s="459"/>
    </row>
    <row r="72" spans="1:23" ht="9.75" customHeight="1" x14ac:dyDescent="0.2">
      <c r="A72" s="407"/>
      <c r="B72" s="519"/>
      <c r="C72" s="433"/>
      <c r="D72" s="613" t="s">
        <v>704</v>
      </c>
      <c r="E72" s="614"/>
      <c r="F72" s="614"/>
      <c r="G72" s="614"/>
      <c r="H72" s="614"/>
      <c r="I72" s="614"/>
      <c r="J72" s="609">
        <v>1.8390635198012539</v>
      </c>
      <c r="K72" s="516"/>
      <c r="L72" s="200"/>
      <c r="M72" s="564"/>
      <c r="N72" s="564"/>
      <c r="O72" s="564"/>
      <c r="P72" s="564"/>
      <c r="Q72" s="995">
        <f t="shared" si="7"/>
        <v>1.8390635198012539</v>
      </c>
      <c r="R72" s="521"/>
      <c r="S72" s="459"/>
    </row>
    <row r="73" spans="1:23" ht="9.75" customHeight="1" x14ac:dyDescent="0.2">
      <c r="A73" s="407"/>
      <c r="B73" s="519"/>
      <c r="C73" s="433"/>
      <c r="D73" s="610" t="s">
        <v>705</v>
      </c>
      <c r="E73" s="182"/>
      <c r="F73" s="182"/>
      <c r="G73" s="182"/>
      <c r="H73" s="80"/>
      <c r="I73" s="183"/>
      <c r="J73" s="517">
        <v>-6.9444269143874031</v>
      </c>
      <c r="K73" s="516"/>
      <c r="L73" s="200"/>
      <c r="M73" s="564"/>
      <c r="N73" s="564"/>
      <c r="O73" s="564"/>
      <c r="P73" s="564"/>
      <c r="Q73" s="516"/>
      <c r="R73" s="521"/>
      <c r="S73" s="459"/>
    </row>
    <row r="74" spans="1:23" ht="9.75" customHeight="1" x14ac:dyDescent="0.2">
      <c r="A74" s="407"/>
      <c r="B74" s="519"/>
      <c r="C74" s="433"/>
      <c r="D74" s="610" t="s">
        <v>706</v>
      </c>
      <c r="E74" s="607"/>
      <c r="F74" s="183"/>
      <c r="G74" s="183"/>
      <c r="H74" s="80"/>
      <c r="I74" s="183"/>
      <c r="J74" s="517">
        <v>-4.9996689837802144</v>
      </c>
      <c r="K74" s="516"/>
      <c r="L74" s="200"/>
      <c r="M74" s="564"/>
      <c r="N74" s="564"/>
      <c r="O74" s="564"/>
      <c r="P74" s="564"/>
      <c r="Q74" s="615"/>
      <c r="R74" s="521"/>
      <c r="S74" s="459"/>
    </row>
    <row r="75" spans="1:23" ht="9.75" customHeight="1" x14ac:dyDescent="0.2">
      <c r="A75" s="407"/>
      <c r="B75" s="519"/>
      <c r="C75" s="433"/>
      <c r="D75" s="610" t="s">
        <v>707</v>
      </c>
      <c r="E75" s="607"/>
      <c r="F75" s="183"/>
      <c r="G75" s="183"/>
      <c r="H75" s="80"/>
      <c r="I75" s="183"/>
      <c r="J75" s="517">
        <v>-4.8225495610228819</v>
      </c>
      <c r="K75" s="516"/>
      <c r="L75" s="200"/>
      <c r="M75" s="564"/>
      <c r="N75" s="564"/>
      <c r="O75" s="564"/>
      <c r="P75" s="564"/>
      <c r="Q75" s="615"/>
      <c r="R75" s="521"/>
      <c r="S75" s="459"/>
    </row>
    <row r="76" spans="1:23" ht="9.75" customHeight="1" x14ac:dyDescent="0.2">
      <c r="A76" s="407"/>
      <c r="B76" s="519"/>
      <c r="C76" s="433"/>
      <c r="D76" s="610" t="s">
        <v>708</v>
      </c>
      <c r="E76" s="607"/>
      <c r="F76" s="183"/>
      <c r="G76" s="183"/>
      <c r="H76" s="80"/>
      <c r="I76" s="183"/>
      <c r="J76" s="517">
        <v>-2.9738735091707325</v>
      </c>
      <c r="K76" s="516"/>
      <c r="L76" s="200"/>
      <c r="M76" s="564"/>
      <c r="N76" s="564"/>
      <c r="O76" s="564"/>
      <c r="P76" s="564"/>
      <c r="Q76" s="615"/>
      <c r="R76" s="521"/>
      <c r="S76" s="459"/>
    </row>
    <row r="77" spans="1:23" ht="9.75" customHeight="1" x14ac:dyDescent="0.2">
      <c r="A77" s="407"/>
      <c r="B77" s="519"/>
      <c r="C77" s="433"/>
      <c r="D77" s="610" t="s">
        <v>709</v>
      </c>
      <c r="E77" s="607"/>
      <c r="F77" s="182"/>
      <c r="G77" s="182"/>
      <c r="H77" s="80"/>
      <c r="I77" s="183"/>
      <c r="J77" s="517">
        <v>-2.2419503400160634</v>
      </c>
      <c r="K77" s="516"/>
      <c r="L77" s="200"/>
      <c r="M77" s="564"/>
      <c r="N77" s="564"/>
      <c r="O77" s="564"/>
      <c r="P77" s="564"/>
      <c r="Q77" s="516"/>
      <c r="R77" s="521"/>
      <c r="S77" s="459"/>
    </row>
    <row r="78" spans="1:23" ht="0.75" customHeight="1" x14ac:dyDescent="0.2">
      <c r="A78" s="407"/>
      <c r="B78" s="519"/>
      <c r="C78" s="433"/>
      <c r="D78" s="522"/>
      <c r="E78" s="516"/>
      <c r="F78" s="182"/>
      <c r="G78" s="182"/>
      <c r="H78" s="80"/>
      <c r="I78" s="183"/>
      <c r="J78" s="517"/>
      <c r="K78" s="516"/>
      <c r="L78" s="200"/>
      <c r="M78" s="564"/>
      <c r="N78" s="564"/>
      <c r="O78" s="564"/>
      <c r="P78" s="564"/>
      <c r="Q78" s="516"/>
      <c r="R78" s="521"/>
      <c r="S78" s="459"/>
    </row>
    <row r="79" spans="1:23" ht="12" customHeight="1" x14ac:dyDescent="0.2">
      <c r="A79" s="407"/>
      <c r="B79" s="523"/>
      <c r="C79" s="505" t="s">
        <v>239</v>
      </c>
      <c r="D79" s="522"/>
      <c r="E79" s="505"/>
      <c r="F79" s="505"/>
      <c r="G79" s="524" t="s">
        <v>88</v>
      </c>
      <c r="H79" s="505"/>
      <c r="I79" s="505"/>
      <c r="J79" s="505"/>
      <c r="K79" s="505"/>
      <c r="L79" s="505"/>
      <c r="M79" s="505"/>
      <c r="N79" s="505"/>
      <c r="O79" s="184"/>
      <c r="P79" s="184"/>
      <c r="Q79" s="184"/>
      <c r="R79" s="507"/>
      <c r="S79" s="459"/>
    </row>
    <row r="80" spans="1:23" s="132" customFormat="1" ht="13.5" customHeight="1" x14ac:dyDescent="0.2">
      <c r="A80" s="131"/>
      <c r="B80" s="244">
        <v>16</v>
      </c>
      <c r="C80" s="1667">
        <v>42979</v>
      </c>
      <c r="D80" s="1667"/>
      <c r="E80" s="1667"/>
      <c r="F80" s="133"/>
      <c r="G80" s="133"/>
      <c r="H80" s="133"/>
      <c r="I80" s="133"/>
      <c r="J80" s="133"/>
      <c r="K80" s="133"/>
      <c r="L80" s="133"/>
      <c r="M80" s="133"/>
      <c r="N80" s="133"/>
      <c r="P80" s="131"/>
      <c r="R80" s="137"/>
      <c r="U80" s="1027"/>
    </row>
  </sheetData>
  <mergeCells count="47">
    <mergeCell ref="I57:Q57"/>
    <mergeCell ref="C36:D36"/>
    <mergeCell ref="C37:D37"/>
    <mergeCell ref="E61:I61"/>
    <mergeCell ref="J61:Q61"/>
    <mergeCell ref="C44:D45"/>
    <mergeCell ref="C31:D31"/>
    <mergeCell ref="C34:D34"/>
    <mergeCell ref="C35:D35"/>
    <mergeCell ref="C21:D21"/>
    <mergeCell ref="C22:D22"/>
    <mergeCell ref="C23:D23"/>
    <mergeCell ref="C29:D29"/>
    <mergeCell ref="C24:D24"/>
    <mergeCell ref="C25:D25"/>
    <mergeCell ref="C26:D26"/>
    <mergeCell ref="C27:D27"/>
    <mergeCell ref="C28:D28"/>
    <mergeCell ref="C32:D32"/>
    <mergeCell ref="C30:D30"/>
    <mergeCell ref="C1:F1"/>
    <mergeCell ref="C4:Q4"/>
    <mergeCell ref="C6:Q6"/>
    <mergeCell ref="C7:D8"/>
    <mergeCell ref="G7:I7"/>
    <mergeCell ref="J7:L7"/>
    <mergeCell ref="M7:O7"/>
    <mergeCell ref="P7:Q7"/>
    <mergeCell ref="J1:P1"/>
    <mergeCell ref="J8:Q8"/>
    <mergeCell ref="E8:I8"/>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20:D20"/>
    <mergeCell ref="C33:D33"/>
  </mergeCells>
  <conditionalFormatting sqref="E45:Q45 E62:Q62 E9:Q9">
    <cfRule type="cellIs" dxfId="13"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AE72"/>
  <sheetViews>
    <sheetView workbookViewId="0"/>
  </sheetViews>
  <sheetFormatPr defaultRowHeight="12.75" x14ac:dyDescent="0.2"/>
  <cols>
    <col min="1" max="1" width="1" style="132" customWidth="1"/>
    <col min="2" max="2" width="2.5703125" style="453" customWidth="1"/>
    <col min="3" max="3" width="1" style="132" customWidth="1"/>
    <col min="4" max="4" width="43.140625" style="132" customWidth="1"/>
    <col min="5" max="5" width="0.5703125" style="132" customWidth="1"/>
    <col min="6" max="6" width="4.140625" style="132" customWidth="1"/>
    <col min="7" max="8" width="4.85546875" style="132" customWidth="1"/>
    <col min="9" max="9" width="4.42578125" style="132" customWidth="1"/>
    <col min="10" max="10" width="4.85546875" style="132" customWidth="1"/>
    <col min="11" max="11" width="3.140625" style="132" customWidth="1"/>
    <col min="12" max="12" width="0.5703125" style="132" customWidth="1"/>
    <col min="13" max="16" width="3.85546875" style="132" customWidth="1"/>
    <col min="17" max="17" width="4.5703125" style="132" customWidth="1"/>
    <col min="18" max="18" width="3.5703125" style="132" customWidth="1"/>
    <col min="19" max="19" width="2.5703125" style="1007" customWidth="1"/>
    <col min="20" max="20" width="1" style="1007" customWidth="1"/>
    <col min="21" max="21" width="5.5703125" style="132" customWidth="1"/>
    <col min="22" max="16384" width="9.140625" style="132"/>
  </cols>
  <sheetData>
    <row r="1" spans="1:31" x14ac:dyDescent="0.2">
      <c r="A1" s="131"/>
      <c r="B1" s="1733" t="s">
        <v>422</v>
      </c>
      <c r="C1" s="1733"/>
      <c r="D1" s="1733"/>
      <c r="E1" s="1733"/>
      <c r="F1" s="1733"/>
      <c r="G1" s="454"/>
      <c r="H1" s="454"/>
      <c r="I1" s="454"/>
      <c r="J1" s="454"/>
      <c r="K1" s="454"/>
      <c r="L1" s="454"/>
      <c r="M1" s="454"/>
      <c r="N1" s="454"/>
      <c r="O1" s="454"/>
      <c r="P1" s="454"/>
      <c r="Q1" s="454"/>
      <c r="R1" s="454"/>
      <c r="S1" s="454"/>
      <c r="T1" s="454"/>
    </row>
    <row r="2" spans="1:31" ht="6" customHeight="1" x14ac:dyDescent="0.2">
      <c r="A2" s="131"/>
      <c r="B2" s="1734"/>
      <c r="C2" s="1734"/>
      <c r="D2" s="1734"/>
      <c r="E2" s="1734"/>
      <c r="F2" s="1734"/>
      <c r="G2" s="1377"/>
      <c r="H2" s="1377"/>
      <c r="I2" s="1734"/>
      <c r="J2" s="1734"/>
      <c r="K2" s="1734"/>
      <c r="L2" s="1734"/>
      <c r="M2" s="1734"/>
      <c r="N2" s="1734"/>
      <c r="O2" s="1734"/>
      <c r="P2" s="1734"/>
      <c r="Q2" s="1734"/>
      <c r="R2" s="1377"/>
      <c r="S2" s="455"/>
      <c r="T2" s="1503"/>
    </row>
    <row r="3" spans="1:31" ht="10.5" customHeight="1" thickBot="1" x14ac:dyDescent="0.25">
      <c r="A3" s="131"/>
      <c r="B3" s="402"/>
      <c r="C3" s="133"/>
      <c r="D3" s="133"/>
      <c r="E3" s="133"/>
      <c r="F3" s="133"/>
      <c r="G3" s="133"/>
      <c r="H3" s="133"/>
      <c r="I3" s="133"/>
      <c r="J3" s="133"/>
      <c r="K3" s="133"/>
      <c r="L3" s="133"/>
      <c r="M3" s="133"/>
      <c r="N3" s="133"/>
      <c r="O3" s="133"/>
      <c r="P3" s="133"/>
      <c r="Q3" s="133"/>
      <c r="R3" s="570" t="s">
        <v>73</v>
      </c>
      <c r="S3" s="456"/>
      <c r="T3" s="1503"/>
    </row>
    <row r="4" spans="1:31" ht="13.5" thickBot="1" x14ac:dyDescent="0.25">
      <c r="A4" s="131"/>
      <c r="B4" s="402"/>
      <c r="C4" s="1735" t="s">
        <v>537</v>
      </c>
      <c r="D4" s="1736"/>
      <c r="E4" s="1736"/>
      <c r="F4" s="1736"/>
      <c r="G4" s="1736"/>
      <c r="H4" s="1736"/>
      <c r="I4" s="1736"/>
      <c r="J4" s="1736"/>
      <c r="K4" s="1736"/>
      <c r="L4" s="1736"/>
      <c r="M4" s="1736"/>
      <c r="N4" s="1736"/>
      <c r="O4" s="1736"/>
      <c r="P4" s="1736"/>
      <c r="Q4" s="1736"/>
      <c r="R4" s="1737"/>
      <c r="S4" s="456"/>
      <c r="T4" s="1503"/>
    </row>
    <row r="5" spans="1:31" s="1385" customFormat="1" ht="8.25" customHeight="1" x14ac:dyDescent="0.2">
      <c r="A5" s="1379"/>
      <c r="B5" s="1380"/>
      <c r="C5" s="1514" t="s">
        <v>78</v>
      </c>
      <c r="D5" s="1381"/>
      <c r="E5" s="1381"/>
      <c r="F5" s="1382"/>
      <c r="G5" s="1382"/>
      <c r="H5" s="1382"/>
      <c r="I5" s="1382"/>
      <c r="J5" s="1382"/>
      <c r="K5" s="1382"/>
      <c r="L5" s="1382"/>
      <c r="M5" s="1383"/>
      <c r="N5" s="1384"/>
      <c r="O5" s="1384"/>
      <c r="P5" s="1384"/>
      <c r="Q5" s="1384"/>
      <c r="R5" s="1384"/>
      <c r="S5" s="456"/>
      <c r="T5" s="1384"/>
    </row>
    <row r="6" spans="1:31" s="1385" customFormat="1" ht="19.5" customHeight="1" x14ac:dyDescent="0.2">
      <c r="A6" s="1379"/>
      <c r="B6" s="1380"/>
      <c r="C6" s="1738">
        <v>2014</v>
      </c>
      <c r="D6" s="1739"/>
      <c r="E6" s="1386"/>
      <c r="F6" s="1742" t="s">
        <v>538</v>
      </c>
      <c r="G6" s="1742"/>
      <c r="H6" s="1742"/>
      <c r="I6" s="1742"/>
      <c r="J6" s="1742"/>
      <c r="K6" s="1742"/>
      <c r="L6" s="1382"/>
      <c r="M6" s="1742" t="s">
        <v>539</v>
      </c>
      <c r="N6" s="1742"/>
      <c r="O6" s="1742"/>
      <c r="P6" s="1742"/>
      <c r="Q6" s="1742"/>
      <c r="R6" s="1742"/>
      <c r="S6" s="456"/>
      <c r="T6" s="1384"/>
    </row>
    <row r="7" spans="1:31" s="1385" customFormat="1" ht="12.75" customHeight="1" x14ac:dyDescent="0.2">
      <c r="A7" s="1379"/>
      <c r="B7" s="1380"/>
      <c r="C7" s="1740"/>
      <c r="D7" s="1741"/>
      <c r="E7" s="1387"/>
      <c r="F7" s="1743" t="s">
        <v>68</v>
      </c>
      <c r="G7" s="1743"/>
      <c r="H7" s="1743" t="s">
        <v>395</v>
      </c>
      <c r="I7" s="1743"/>
      <c r="J7" s="1743" t="s">
        <v>396</v>
      </c>
      <c r="K7" s="1743"/>
      <c r="L7" s="1382"/>
      <c r="M7" s="1744" t="s">
        <v>68</v>
      </c>
      <c r="N7" s="1744"/>
      <c r="O7" s="1744" t="s">
        <v>395</v>
      </c>
      <c r="P7" s="1744"/>
      <c r="Q7" s="1744" t="s">
        <v>396</v>
      </c>
      <c r="R7" s="1744"/>
      <c r="S7" s="456"/>
      <c r="T7" s="1384"/>
    </row>
    <row r="8" spans="1:31" s="1392" customFormat="1" ht="14.25" customHeight="1" x14ac:dyDescent="0.2">
      <c r="A8" s="1388"/>
      <c r="B8" s="1389"/>
      <c r="C8" s="1748" t="s">
        <v>68</v>
      </c>
      <c r="D8" s="1748"/>
      <c r="E8" s="1390"/>
      <c r="F8" s="1747">
        <v>5324130.740726959</v>
      </c>
      <c r="G8" s="1747"/>
      <c r="H8" s="1747">
        <v>3852169.4694002746</v>
      </c>
      <c r="I8" s="1747"/>
      <c r="J8" s="1747">
        <v>1471961.2713268395</v>
      </c>
      <c r="K8" s="1747"/>
      <c r="L8" s="1391"/>
      <c r="M8" s="1745">
        <v>38.764649173448319</v>
      </c>
      <c r="N8" s="1745"/>
      <c r="O8" s="1745">
        <v>39.205946465718739</v>
      </c>
      <c r="P8" s="1745"/>
      <c r="Q8" s="1745">
        <v>37.65543356046782</v>
      </c>
      <c r="R8" s="1745"/>
      <c r="S8" s="456"/>
      <c r="T8" s="1384"/>
      <c r="U8" s="1385"/>
      <c r="V8" s="1447"/>
      <c r="W8" s="1447"/>
      <c r="X8" s="1447"/>
      <c r="Y8" s="1447"/>
      <c r="Z8" s="1447"/>
      <c r="AA8" s="1447"/>
      <c r="AB8" s="1447"/>
      <c r="AD8" s="1447"/>
      <c r="AE8" s="1447"/>
    </row>
    <row r="9" spans="1:31" s="1396" customFormat="1" ht="11.25" customHeight="1" x14ac:dyDescent="0.2">
      <c r="A9" s="1393"/>
      <c r="B9" s="1394"/>
      <c r="C9" s="1746" t="s">
        <v>540</v>
      </c>
      <c r="D9" s="1746"/>
      <c r="E9" s="1395"/>
      <c r="F9" s="1747">
        <v>265534.93670104694</v>
      </c>
      <c r="G9" s="1747"/>
      <c r="H9" s="1747">
        <v>211010.7734255128</v>
      </c>
      <c r="I9" s="1747"/>
      <c r="J9" s="1747">
        <v>54524.163275534236</v>
      </c>
      <c r="K9" s="1747"/>
      <c r="L9" s="1391"/>
      <c r="M9" s="1745">
        <v>40.876844507810205</v>
      </c>
      <c r="N9" s="1745"/>
      <c r="O9" s="1745">
        <v>39.392353546223653</v>
      </c>
      <c r="P9" s="1745"/>
      <c r="Q9" s="1745">
        <v>47.856277881494357</v>
      </c>
      <c r="R9" s="1745"/>
      <c r="S9" s="456"/>
      <c r="T9" s="1504"/>
      <c r="V9" s="1448"/>
      <c r="W9" s="1448"/>
      <c r="X9" s="1448"/>
      <c r="Y9" s="1448"/>
      <c r="AA9" s="1448"/>
      <c r="AB9" s="1448"/>
      <c r="AC9" s="1448"/>
    </row>
    <row r="10" spans="1:31" s="1396" customFormat="1" ht="11.25" customHeight="1" x14ac:dyDescent="0.2">
      <c r="A10" s="1393"/>
      <c r="B10" s="1394"/>
      <c r="C10" s="1397" t="s">
        <v>356</v>
      </c>
      <c r="D10" s="1378"/>
      <c r="E10" s="1395"/>
      <c r="F10" s="1747">
        <v>34102.809755076763</v>
      </c>
      <c r="G10" s="1747"/>
      <c r="H10" s="1747">
        <v>32634.000922469484</v>
      </c>
      <c r="I10" s="1747"/>
      <c r="J10" s="1747">
        <v>1468.8088326072768</v>
      </c>
      <c r="K10" s="1747"/>
      <c r="L10" s="1391"/>
      <c r="M10" s="1745">
        <v>45.765361505586206</v>
      </c>
      <c r="N10" s="1745"/>
      <c r="O10" s="1745">
        <v>44.477500263042757</v>
      </c>
      <c r="P10" s="1745"/>
      <c r="Q10" s="1745">
        <v>128.31286895923739</v>
      </c>
      <c r="R10" s="1745"/>
      <c r="S10" s="456"/>
      <c r="T10" s="1504"/>
      <c r="V10" s="1447"/>
      <c r="W10" s="1447"/>
      <c r="X10" s="1447"/>
    </row>
    <row r="11" spans="1:31" s="1396" customFormat="1" ht="11.25" customHeight="1" x14ac:dyDescent="0.2">
      <c r="A11" s="1393"/>
      <c r="B11" s="1394"/>
      <c r="C11" s="1397" t="s">
        <v>357</v>
      </c>
      <c r="D11" s="1378"/>
      <c r="E11" s="1395"/>
      <c r="F11" s="1747">
        <v>1278945.1708428983</v>
      </c>
      <c r="G11" s="1747"/>
      <c r="H11" s="1747">
        <v>1009884.4493166198</v>
      </c>
      <c r="I11" s="1747"/>
      <c r="J11" s="1747">
        <v>269060.72152627842</v>
      </c>
      <c r="K11" s="1747"/>
      <c r="L11" s="1391"/>
      <c r="M11" s="1745">
        <v>34.433682693074232</v>
      </c>
      <c r="N11" s="1745"/>
      <c r="O11" s="1745">
        <v>34.593986623995789</v>
      </c>
      <c r="P11" s="1745"/>
      <c r="Q11" s="1745">
        <v>33.845029054911656</v>
      </c>
      <c r="R11" s="1745"/>
      <c r="S11" s="456"/>
      <c r="T11" s="1504"/>
      <c r="V11" s="1447"/>
      <c r="W11" s="1447"/>
      <c r="X11" s="1447"/>
      <c r="Y11" s="1448"/>
      <c r="Z11" s="1448"/>
      <c r="AA11" s="1448"/>
    </row>
    <row r="12" spans="1:31" s="1403" customFormat="1" ht="11.25" customHeight="1" x14ac:dyDescent="0.2">
      <c r="A12" s="1398"/>
      <c r="B12" s="1380"/>
      <c r="C12" s="1399"/>
      <c r="D12" s="1400" t="s">
        <v>541</v>
      </c>
      <c r="E12" s="1155"/>
      <c r="F12" s="1749">
        <v>170744.1817014566</v>
      </c>
      <c r="G12" s="1749"/>
      <c r="H12" s="1749">
        <v>95148.477729528604</v>
      </c>
      <c r="I12" s="1749"/>
      <c r="J12" s="1749">
        <v>75595.703971928058</v>
      </c>
      <c r="K12" s="1749"/>
      <c r="L12" s="1401"/>
      <c r="M12" s="1750">
        <v>34.838099162186644</v>
      </c>
      <c r="N12" s="1750"/>
      <c r="O12" s="1750">
        <v>36.408916215140849</v>
      </c>
      <c r="P12" s="1750"/>
      <c r="Q12" s="1750">
        <v>33.043730577475579</v>
      </c>
      <c r="R12" s="1750"/>
      <c r="S12" s="1402"/>
      <c r="T12" s="1505"/>
    </row>
    <row r="13" spans="1:31" s="1403" customFormat="1" ht="11.25" customHeight="1" x14ac:dyDescent="0.2">
      <c r="A13" s="1398"/>
      <c r="B13" s="1380"/>
      <c r="C13" s="1399"/>
      <c r="D13" s="1400" t="s">
        <v>542</v>
      </c>
      <c r="E13" s="1155"/>
      <c r="F13" s="1749">
        <v>21536.109322058204</v>
      </c>
      <c r="G13" s="1749"/>
      <c r="H13" s="1749">
        <v>13436.243661603519</v>
      </c>
      <c r="I13" s="1749"/>
      <c r="J13" s="1749">
        <v>8099.8656604546977</v>
      </c>
      <c r="K13" s="1749"/>
      <c r="L13" s="1401"/>
      <c r="M13" s="1750">
        <v>35.865707452182981</v>
      </c>
      <c r="N13" s="1750"/>
      <c r="O13" s="1750">
        <v>32.663034805493581</v>
      </c>
      <c r="P13" s="1750"/>
      <c r="Q13" s="1750">
        <v>42.832435187738319</v>
      </c>
      <c r="R13" s="1750"/>
      <c r="S13" s="1402"/>
      <c r="T13" s="1505"/>
    </row>
    <row r="14" spans="1:31" s="1403" customFormat="1" ht="11.25" customHeight="1" x14ac:dyDescent="0.2">
      <c r="A14" s="1398"/>
      <c r="B14" s="1380"/>
      <c r="C14" s="1399"/>
      <c r="D14" s="1400" t="s">
        <v>543</v>
      </c>
      <c r="E14" s="1155"/>
      <c r="F14" s="1749">
        <v>1136.6627925722912</v>
      </c>
      <c r="G14" s="1749"/>
      <c r="H14" s="1749">
        <v>21</v>
      </c>
      <c r="I14" s="1749"/>
      <c r="J14" s="1749">
        <v>1115.6627925722912</v>
      </c>
      <c r="K14" s="1749"/>
      <c r="L14" s="1401"/>
      <c r="M14" s="1750">
        <v>88.764688529271467</v>
      </c>
      <c r="N14" s="1750"/>
      <c r="O14" s="1750">
        <v>10.5</v>
      </c>
      <c r="P14" s="1750"/>
      <c r="Q14" s="1750">
        <v>103.25097497862863</v>
      </c>
      <c r="R14" s="1750"/>
      <c r="S14" s="1402"/>
      <c r="T14" s="1505"/>
    </row>
    <row r="15" spans="1:31" s="1403" customFormat="1" ht="11.25" customHeight="1" x14ac:dyDescent="0.2">
      <c r="A15" s="1398"/>
      <c r="B15" s="1380"/>
      <c r="C15" s="1399"/>
      <c r="D15" s="1400" t="s">
        <v>544</v>
      </c>
      <c r="E15" s="1155"/>
      <c r="F15" s="1749">
        <v>70127.833972409193</v>
      </c>
      <c r="G15" s="1749"/>
      <c r="H15" s="1749">
        <v>46059.292163636077</v>
      </c>
      <c r="I15" s="1749"/>
      <c r="J15" s="1749">
        <v>24068.541808773163</v>
      </c>
      <c r="K15" s="1749"/>
      <c r="L15" s="1401"/>
      <c r="M15" s="1750">
        <v>36.467168087187595</v>
      </c>
      <c r="N15" s="1750"/>
      <c r="O15" s="1750">
        <v>34.699797333291926</v>
      </c>
      <c r="P15" s="1750"/>
      <c r="Q15" s="1750">
        <v>40.405463593999329</v>
      </c>
      <c r="R15" s="1750"/>
      <c r="S15" s="1402"/>
      <c r="T15" s="1505"/>
    </row>
    <row r="16" spans="1:31" s="1403" customFormat="1" ht="11.25" customHeight="1" x14ac:dyDescent="0.2">
      <c r="A16" s="1398"/>
      <c r="B16" s="1380"/>
      <c r="C16" s="1399"/>
      <c r="D16" s="1400" t="s">
        <v>545</v>
      </c>
      <c r="E16" s="1404"/>
      <c r="F16" s="1749">
        <v>50459.800011063031</v>
      </c>
      <c r="G16" s="1749"/>
      <c r="H16" s="1749">
        <v>16765.78156828256</v>
      </c>
      <c r="I16" s="1749"/>
      <c r="J16" s="1749">
        <v>33694.018442780398</v>
      </c>
      <c r="K16" s="1749"/>
      <c r="L16" s="1405"/>
      <c r="M16" s="1750">
        <v>35.193090595758292</v>
      </c>
      <c r="N16" s="1750"/>
      <c r="O16" s="1750">
        <v>36.601694190377643</v>
      </c>
      <c r="P16" s="1750"/>
      <c r="Q16" s="1750">
        <v>34.531821710036915</v>
      </c>
      <c r="R16" s="1750"/>
      <c r="S16" s="1402"/>
      <c r="T16" s="1505"/>
    </row>
    <row r="17" spans="1:20" s="1403" customFormat="1" ht="11.25" customHeight="1" x14ac:dyDescent="0.2">
      <c r="A17" s="1398"/>
      <c r="B17" s="1380"/>
      <c r="C17" s="1399"/>
      <c r="D17" s="1400" t="s">
        <v>546</v>
      </c>
      <c r="E17" s="1155"/>
      <c r="F17" s="1749">
        <v>50593.092246480526</v>
      </c>
      <c r="G17" s="1749"/>
      <c r="H17" s="1749">
        <v>33044.954504759451</v>
      </c>
      <c r="I17" s="1749"/>
      <c r="J17" s="1749">
        <v>17548.137741720988</v>
      </c>
      <c r="K17" s="1749"/>
      <c r="L17" s="1406"/>
      <c r="M17" s="1750">
        <v>30.439591909992917</v>
      </c>
      <c r="N17" s="1750"/>
      <c r="O17" s="1750">
        <v>30.612185160624435</v>
      </c>
      <c r="P17" s="1750"/>
      <c r="Q17" s="1750">
        <v>30.119808589285718</v>
      </c>
      <c r="R17" s="1750"/>
      <c r="S17" s="1402"/>
      <c r="T17" s="1505"/>
    </row>
    <row r="18" spans="1:20" s="1403" customFormat="1" ht="11.25" customHeight="1" x14ac:dyDescent="0.2">
      <c r="A18" s="1398"/>
      <c r="B18" s="1380"/>
      <c r="C18" s="1399"/>
      <c r="D18" s="1400" t="s">
        <v>547</v>
      </c>
      <c r="E18" s="1155"/>
      <c r="F18" s="1749">
        <v>102652.64354114381</v>
      </c>
      <c r="G18" s="1749"/>
      <c r="H18" s="1749">
        <v>94789.657179947797</v>
      </c>
      <c r="I18" s="1749"/>
      <c r="J18" s="1749">
        <v>7862.9863611959936</v>
      </c>
      <c r="K18" s="1749"/>
      <c r="L18" s="1406"/>
      <c r="M18" s="1750">
        <v>38.455911573092244</v>
      </c>
      <c r="N18" s="1750"/>
      <c r="O18" s="1750">
        <v>40.482400603545273</v>
      </c>
      <c r="P18" s="1750"/>
      <c r="Q18" s="1750">
        <v>23.983020201067969</v>
      </c>
      <c r="R18" s="1750"/>
      <c r="S18" s="1402"/>
      <c r="T18" s="1505"/>
    </row>
    <row r="19" spans="1:20" s="1403" customFormat="1" ht="11.25" customHeight="1" x14ac:dyDescent="0.2">
      <c r="A19" s="1398"/>
      <c r="B19" s="1380"/>
      <c r="C19" s="1399"/>
      <c r="D19" s="1400" t="s">
        <v>548</v>
      </c>
      <c r="E19" s="1407"/>
      <c r="F19" s="1749">
        <v>29414.120980930697</v>
      </c>
      <c r="G19" s="1749"/>
      <c r="H19" s="1749">
        <v>23840.48266947117</v>
      </c>
      <c r="I19" s="1749"/>
      <c r="J19" s="1749">
        <v>5573.6383114595292</v>
      </c>
      <c r="K19" s="1749"/>
      <c r="L19" s="1406"/>
      <c r="M19" s="1750">
        <v>46.762505968863508</v>
      </c>
      <c r="N19" s="1750"/>
      <c r="O19" s="1750">
        <v>45.142661369081502</v>
      </c>
      <c r="P19" s="1750"/>
      <c r="Q19" s="1750">
        <v>55.241121475801677</v>
      </c>
      <c r="R19" s="1750"/>
      <c r="S19" s="1402"/>
      <c r="T19" s="1505"/>
    </row>
    <row r="20" spans="1:20" s="1403" customFormat="1" ht="11.25" customHeight="1" x14ac:dyDescent="0.2">
      <c r="A20" s="1398"/>
      <c r="B20" s="1380"/>
      <c r="C20" s="1399"/>
      <c r="D20" s="1400" t="s">
        <v>549</v>
      </c>
      <c r="E20" s="1408"/>
      <c r="F20" s="1749">
        <v>19982.719440138888</v>
      </c>
      <c r="G20" s="1749"/>
      <c r="H20" s="1749">
        <v>18288.067384492129</v>
      </c>
      <c r="I20" s="1749"/>
      <c r="J20" s="1749">
        <v>1694.6520556467524</v>
      </c>
      <c r="K20" s="1749"/>
      <c r="L20" s="1406"/>
      <c r="M20" s="1750">
        <v>40.484747390553494</v>
      </c>
      <c r="N20" s="1750"/>
      <c r="O20" s="1750">
        <v>41.6854356817162</v>
      </c>
      <c r="P20" s="1750"/>
      <c r="Q20" s="1750">
        <v>30.884645847280009</v>
      </c>
      <c r="R20" s="1750"/>
      <c r="S20" s="1402"/>
      <c r="T20" s="1505"/>
    </row>
    <row r="21" spans="1:20" s="1403" customFormat="1" ht="11.25" customHeight="1" x14ac:dyDescent="0.2">
      <c r="A21" s="1398"/>
      <c r="B21" s="1380"/>
      <c r="C21" s="1399"/>
      <c r="D21" s="1400" t="s">
        <v>550</v>
      </c>
      <c r="E21" s="1408"/>
      <c r="F21" s="1749">
        <v>1301.5594832613995</v>
      </c>
      <c r="G21" s="1749"/>
      <c r="H21" s="1749">
        <v>1070.8254407082079</v>
      </c>
      <c r="I21" s="1749"/>
      <c r="J21" s="1749">
        <v>230.7340425531915</v>
      </c>
      <c r="K21" s="1749"/>
      <c r="L21" s="1406"/>
      <c r="M21" s="1750">
        <v>37.781376784304776</v>
      </c>
      <c r="N21" s="1750"/>
      <c r="O21" s="1750">
        <v>37.152924538167525</v>
      </c>
      <c r="P21" s="1750"/>
      <c r="Q21" s="1750">
        <v>41</v>
      </c>
      <c r="R21" s="1750"/>
      <c r="S21" s="1402"/>
      <c r="T21" s="1505"/>
    </row>
    <row r="22" spans="1:20" s="1403" customFormat="1" ht="11.25" customHeight="1" x14ac:dyDescent="0.2">
      <c r="A22" s="1398"/>
      <c r="B22" s="1380"/>
      <c r="C22" s="1399"/>
      <c r="D22" s="1400" t="s">
        <v>551</v>
      </c>
      <c r="E22" s="1408"/>
      <c r="F22" s="1749">
        <v>13763.421205321742</v>
      </c>
      <c r="G22" s="1749"/>
      <c r="H22" s="1749">
        <v>12084.006129093545</v>
      </c>
      <c r="I22" s="1749"/>
      <c r="J22" s="1749">
        <v>1679.4150762281961</v>
      </c>
      <c r="K22" s="1749"/>
      <c r="L22" s="1406"/>
      <c r="M22" s="1750">
        <v>33.502334631146084</v>
      </c>
      <c r="N22" s="1750"/>
      <c r="O22" s="1750">
        <v>35.310936321176953</v>
      </c>
      <c r="P22" s="1750"/>
      <c r="Q22" s="1750">
        <v>24.480317701793307</v>
      </c>
      <c r="R22" s="1750"/>
      <c r="S22" s="1402"/>
      <c r="T22" s="1505"/>
    </row>
    <row r="23" spans="1:20" s="1403" customFormat="1" ht="11.25" customHeight="1" x14ac:dyDescent="0.2">
      <c r="A23" s="1398"/>
      <c r="B23" s="1380"/>
      <c r="C23" s="1399"/>
      <c r="D23" s="1400" t="s">
        <v>552</v>
      </c>
      <c r="E23" s="1408"/>
      <c r="F23" s="1749">
        <v>4030.6491417203879</v>
      </c>
      <c r="G23" s="1749"/>
      <c r="H23" s="1749">
        <v>2702.930157378491</v>
      </c>
      <c r="I23" s="1749"/>
      <c r="J23" s="1749">
        <v>1327.718984341896</v>
      </c>
      <c r="K23" s="1749"/>
      <c r="L23" s="1406"/>
      <c r="M23" s="1750">
        <v>23.586767417250638</v>
      </c>
      <c r="N23" s="1750"/>
      <c r="O23" s="1750">
        <v>34.353458478548561</v>
      </c>
      <c r="P23" s="1750"/>
      <c r="Q23" s="1750">
        <v>14.399480636274888</v>
      </c>
      <c r="R23" s="1750"/>
      <c r="S23" s="1402"/>
      <c r="T23" s="1505"/>
    </row>
    <row r="24" spans="1:20" s="1403" customFormat="1" ht="11.25" customHeight="1" x14ac:dyDescent="0.2">
      <c r="A24" s="1398"/>
      <c r="B24" s="1380"/>
      <c r="C24" s="1399"/>
      <c r="D24" s="1400" t="s">
        <v>553</v>
      </c>
      <c r="E24" s="1408"/>
      <c r="F24" s="1749">
        <v>49050.386072348949</v>
      </c>
      <c r="G24" s="1749"/>
      <c r="H24" s="1749">
        <v>40039.809133130177</v>
      </c>
      <c r="I24" s="1749"/>
      <c r="J24" s="1749">
        <v>9010.576939218754</v>
      </c>
      <c r="K24" s="1749"/>
      <c r="L24" s="1406"/>
      <c r="M24" s="1750">
        <v>29.171040782086941</v>
      </c>
      <c r="N24" s="1750"/>
      <c r="O24" s="1750">
        <v>27.602622177440576</v>
      </c>
      <c r="P24" s="1750"/>
      <c r="Q24" s="1750">
        <v>39.024489909508262</v>
      </c>
      <c r="R24" s="1750"/>
      <c r="S24" s="1402"/>
      <c r="T24" s="1505"/>
    </row>
    <row r="25" spans="1:20" s="1403" customFormat="1" ht="11.25" customHeight="1" x14ac:dyDescent="0.2">
      <c r="A25" s="1398"/>
      <c r="B25" s="1380"/>
      <c r="C25" s="1399"/>
      <c r="D25" s="1400" t="s">
        <v>554</v>
      </c>
      <c r="E25" s="1408"/>
      <c r="F25" s="1749">
        <v>115821.5290142656</v>
      </c>
      <c r="G25" s="1749"/>
      <c r="H25" s="1749">
        <v>96434.156878858586</v>
      </c>
      <c r="I25" s="1749"/>
      <c r="J25" s="1749">
        <v>19387.372135407109</v>
      </c>
      <c r="K25" s="1749"/>
      <c r="L25" s="1406"/>
      <c r="M25" s="1750">
        <v>38.098123358334185</v>
      </c>
      <c r="N25" s="1750"/>
      <c r="O25" s="1750">
        <v>38.367754413886274</v>
      </c>
      <c r="P25" s="1750"/>
      <c r="Q25" s="1750">
        <v>36.811363868014666</v>
      </c>
      <c r="R25" s="1750"/>
      <c r="S25" s="1402"/>
      <c r="T25" s="1505"/>
    </row>
    <row r="26" spans="1:20" s="1403" customFormat="1" ht="11.25" customHeight="1" x14ac:dyDescent="0.2">
      <c r="A26" s="1398"/>
      <c r="B26" s="1380"/>
      <c r="C26" s="1399"/>
      <c r="D26" s="1400" t="s">
        <v>555</v>
      </c>
      <c r="E26" s="1408"/>
      <c r="F26" s="1749">
        <v>29505.117909734126</v>
      </c>
      <c r="G26" s="1749"/>
      <c r="H26" s="1749">
        <v>28170.524424919968</v>
      </c>
      <c r="I26" s="1749"/>
      <c r="J26" s="1749">
        <v>1334.5934848141701</v>
      </c>
      <c r="K26" s="1749"/>
      <c r="L26" s="1406"/>
      <c r="M26" s="1750">
        <v>39.748135200475772</v>
      </c>
      <c r="N26" s="1750"/>
      <c r="O26" s="1750">
        <v>39.803950923687594</v>
      </c>
      <c r="P26" s="1750"/>
      <c r="Q26" s="1750">
        <v>38.605454287489643</v>
      </c>
      <c r="R26" s="1750"/>
      <c r="S26" s="1402"/>
      <c r="T26" s="1505"/>
    </row>
    <row r="27" spans="1:20" s="1403" customFormat="1" ht="11.25" customHeight="1" x14ac:dyDescent="0.2">
      <c r="A27" s="1398"/>
      <c r="B27" s="1380"/>
      <c r="C27" s="1399"/>
      <c r="D27" s="1400" t="s">
        <v>556</v>
      </c>
      <c r="E27" s="1408"/>
      <c r="F27" s="1749">
        <v>246328.52576875372</v>
      </c>
      <c r="G27" s="1749"/>
      <c r="H27" s="1749">
        <v>229639.61437259801</v>
      </c>
      <c r="I27" s="1749"/>
      <c r="J27" s="1749">
        <v>16688.911396156265</v>
      </c>
      <c r="K27" s="1749"/>
      <c r="L27" s="1406"/>
      <c r="M27" s="1750">
        <v>32.150498188372758</v>
      </c>
      <c r="N27" s="1750"/>
      <c r="O27" s="1750">
        <v>31.92005468145749</v>
      </c>
      <c r="P27" s="1750"/>
      <c r="Q27" s="1750">
        <v>35.696557403758938</v>
      </c>
      <c r="R27" s="1750"/>
      <c r="S27" s="1402"/>
      <c r="T27" s="1505"/>
    </row>
    <row r="28" spans="1:20" s="1403" customFormat="1" ht="11.25" customHeight="1" x14ac:dyDescent="0.2">
      <c r="A28" s="1398"/>
      <c r="B28" s="1380"/>
      <c r="C28" s="1399"/>
      <c r="D28" s="1400" t="s">
        <v>557</v>
      </c>
      <c r="E28" s="1408"/>
      <c r="F28" s="1749">
        <v>6456.6428496285507</v>
      </c>
      <c r="G28" s="1749"/>
      <c r="H28" s="1749">
        <v>4336.2182083016314</v>
      </c>
      <c r="I28" s="1749"/>
      <c r="J28" s="1749">
        <v>2120.424641326917</v>
      </c>
      <c r="K28" s="1749"/>
      <c r="L28" s="1406"/>
      <c r="M28" s="1750">
        <v>35.379068527422696</v>
      </c>
      <c r="N28" s="1750"/>
      <c r="O28" s="1750">
        <v>39.691986004379388</v>
      </c>
      <c r="P28" s="1750"/>
      <c r="Q28" s="1750">
        <v>28.946884837062772</v>
      </c>
      <c r="R28" s="1750"/>
      <c r="S28" s="1402"/>
      <c r="T28" s="1505"/>
    </row>
    <row r="29" spans="1:20" s="1403" customFormat="1" ht="11.25" customHeight="1" x14ac:dyDescent="0.2">
      <c r="A29" s="1398"/>
      <c r="B29" s="1380"/>
      <c r="C29" s="1399"/>
      <c r="D29" s="1400" t="s">
        <v>558</v>
      </c>
      <c r="E29" s="1408"/>
      <c r="F29" s="1749">
        <v>28711.770781717449</v>
      </c>
      <c r="G29" s="1749"/>
      <c r="H29" s="1749">
        <v>24061.716152320038</v>
      </c>
      <c r="I29" s="1749"/>
      <c r="J29" s="1749">
        <v>4650.0546293973821</v>
      </c>
      <c r="K29" s="1749"/>
      <c r="L29" s="1406"/>
      <c r="M29" s="1750">
        <v>32.951111519987798</v>
      </c>
      <c r="N29" s="1750"/>
      <c r="O29" s="1750">
        <v>32.583556379042747</v>
      </c>
      <c r="P29" s="1750"/>
      <c r="Q29" s="1750">
        <v>34.993707729945449</v>
      </c>
      <c r="R29" s="1750"/>
      <c r="S29" s="1402"/>
      <c r="T29" s="1505"/>
    </row>
    <row r="30" spans="1:20" s="1403" customFormat="1" ht="11.25" customHeight="1" x14ac:dyDescent="0.2">
      <c r="A30" s="1398"/>
      <c r="B30" s="1380"/>
      <c r="C30" s="1399"/>
      <c r="D30" s="1400" t="s">
        <v>559</v>
      </c>
      <c r="E30" s="1408"/>
      <c r="F30" s="1749">
        <v>62880.067425608519</v>
      </c>
      <c r="G30" s="1749"/>
      <c r="H30" s="1749">
        <v>56789.775120980674</v>
      </c>
      <c r="I30" s="1749"/>
      <c r="J30" s="1749">
        <v>6090.2923046278511</v>
      </c>
      <c r="K30" s="1749"/>
      <c r="L30" s="1406"/>
      <c r="M30" s="1750">
        <v>29.569041228117683</v>
      </c>
      <c r="N30" s="1750"/>
      <c r="O30" s="1750">
        <v>28.244756288841195</v>
      </c>
      <c r="P30" s="1750"/>
      <c r="Q30" s="1750">
        <v>52.538737495407915</v>
      </c>
      <c r="R30" s="1750"/>
      <c r="S30" s="1402"/>
      <c r="T30" s="1505"/>
    </row>
    <row r="31" spans="1:20" s="1403" customFormat="1" ht="11.25" customHeight="1" x14ac:dyDescent="0.2">
      <c r="A31" s="1398"/>
      <c r="B31" s="1380"/>
      <c r="C31" s="1399"/>
      <c r="D31" s="1400" t="s">
        <v>560</v>
      </c>
      <c r="E31" s="1408"/>
      <c r="F31" s="1749">
        <v>47431.192764158826</v>
      </c>
      <c r="G31" s="1749"/>
      <c r="H31" s="1749">
        <v>38293.841163869845</v>
      </c>
      <c r="I31" s="1749"/>
      <c r="J31" s="1749">
        <v>9137.3516002890028</v>
      </c>
      <c r="K31" s="1749"/>
      <c r="L31" s="1406"/>
      <c r="M31" s="1750">
        <v>31.547998265743637</v>
      </c>
      <c r="N31" s="1750"/>
      <c r="O31" s="1750">
        <v>32.796979988946624</v>
      </c>
      <c r="P31" s="1750"/>
      <c r="Q31" s="1750">
        <v>27.205949377886391</v>
      </c>
      <c r="R31" s="1750"/>
      <c r="S31" s="1402"/>
      <c r="T31" s="1505"/>
    </row>
    <row r="32" spans="1:20" s="1403" customFormat="1" ht="11.25" customHeight="1" x14ac:dyDescent="0.2">
      <c r="A32" s="1398"/>
      <c r="B32" s="1380"/>
      <c r="C32" s="1399"/>
      <c r="D32" s="1400" t="s">
        <v>561</v>
      </c>
      <c r="E32" s="1408"/>
      <c r="F32" s="1749">
        <v>6098.2238881814728</v>
      </c>
      <c r="G32" s="1749"/>
      <c r="H32" s="1749">
        <v>4971.0718670635888</v>
      </c>
      <c r="I32" s="1749"/>
      <c r="J32" s="1749">
        <v>1127.1520211178815</v>
      </c>
      <c r="K32" s="1749"/>
      <c r="L32" s="1406"/>
      <c r="M32" s="1750">
        <v>24.121075612990769</v>
      </c>
      <c r="N32" s="1750"/>
      <c r="O32" s="1750">
        <v>26.61784489038407</v>
      </c>
      <c r="P32" s="1750"/>
      <c r="Q32" s="1750">
        <v>17.062515377149822</v>
      </c>
      <c r="R32" s="1750"/>
      <c r="S32" s="1402"/>
      <c r="T32" s="1505"/>
    </row>
    <row r="33" spans="1:20" s="1403" customFormat="1" ht="11.25" customHeight="1" x14ac:dyDescent="0.2">
      <c r="A33" s="1398"/>
      <c r="B33" s="1380"/>
      <c r="C33" s="1399"/>
      <c r="D33" s="1400" t="s">
        <v>562</v>
      </c>
      <c r="E33" s="1408"/>
      <c r="F33" s="1749">
        <v>93121.256190465545</v>
      </c>
      <c r="G33" s="1749"/>
      <c r="H33" s="1749">
        <v>80993.396537720255</v>
      </c>
      <c r="I33" s="1749"/>
      <c r="J33" s="1749">
        <v>12127.859652745119</v>
      </c>
      <c r="K33" s="1749"/>
      <c r="L33" s="1406"/>
      <c r="M33" s="1750">
        <v>37.670390636156029</v>
      </c>
      <c r="N33" s="1750"/>
      <c r="O33" s="1750">
        <v>37.029181589922629</v>
      </c>
      <c r="P33" s="1750"/>
      <c r="Q33" s="1750">
        <v>42.596382560141315</v>
      </c>
      <c r="R33" s="1750"/>
      <c r="S33" s="1402"/>
      <c r="T33" s="1505"/>
    </row>
    <row r="34" spans="1:20" s="1403" customFormat="1" ht="11.25" customHeight="1" x14ac:dyDescent="0.2">
      <c r="A34" s="1398"/>
      <c r="B34" s="1380"/>
      <c r="C34" s="1399"/>
      <c r="D34" s="1400" t="s">
        <v>563</v>
      </c>
      <c r="E34" s="1408"/>
      <c r="F34" s="1749">
        <v>14351.077341264845</v>
      </c>
      <c r="G34" s="1749"/>
      <c r="H34" s="1749">
        <v>9678.1851946953593</v>
      </c>
      <c r="I34" s="1749"/>
      <c r="J34" s="1749">
        <v>4672.8921465694912</v>
      </c>
      <c r="K34" s="1749"/>
      <c r="L34" s="1406"/>
      <c r="M34" s="1750">
        <v>30.466264562504708</v>
      </c>
      <c r="N34" s="1750"/>
      <c r="O34" s="1750">
        <v>31.771527118393148</v>
      </c>
      <c r="P34" s="1750"/>
      <c r="Q34" s="1750">
        <v>28.077231078386795</v>
      </c>
      <c r="R34" s="1750"/>
      <c r="S34" s="1402"/>
      <c r="T34" s="1505"/>
    </row>
    <row r="35" spans="1:20" s="1403" customFormat="1" ht="11.25" customHeight="1" x14ac:dyDescent="0.2">
      <c r="A35" s="1398"/>
      <c r="B35" s="1380"/>
      <c r="C35" s="1399"/>
      <c r="D35" s="1400" t="s">
        <v>564</v>
      </c>
      <c r="E35" s="1155"/>
      <c r="F35" s="1749">
        <v>43446.586998249928</v>
      </c>
      <c r="G35" s="1749"/>
      <c r="H35" s="1749">
        <v>39224.421673296987</v>
      </c>
      <c r="I35" s="1749"/>
      <c r="J35" s="1749">
        <v>4222.1653249529345</v>
      </c>
      <c r="K35" s="1749"/>
      <c r="L35" s="1406"/>
      <c r="M35" s="1750">
        <v>36.339512424264747</v>
      </c>
      <c r="N35" s="1750"/>
      <c r="O35" s="1750">
        <v>40.341630426606677</v>
      </c>
      <c r="P35" s="1750"/>
      <c r="Q35" s="1750">
        <v>18.910750817706202</v>
      </c>
      <c r="R35" s="1750"/>
      <c r="S35" s="1402"/>
      <c r="T35" s="1505"/>
    </row>
    <row r="36" spans="1:20" s="1396" customFormat="1" ht="11.25" customHeight="1" x14ac:dyDescent="0.2">
      <c r="A36" s="1393"/>
      <c r="B36" s="1394"/>
      <c r="C36" s="1397" t="s">
        <v>565</v>
      </c>
      <c r="D36" s="1409"/>
      <c r="E36" s="1395"/>
      <c r="F36" s="1747">
        <v>6105.5865707465255</v>
      </c>
      <c r="G36" s="1747"/>
      <c r="H36" s="1747">
        <v>6059.587863571348</v>
      </c>
      <c r="I36" s="1747"/>
      <c r="J36" s="1747">
        <v>45.998707175177763</v>
      </c>
      <c r="K36" s="1747"/>
      <c r="L36" s="1410"/>
      <c r="M36" s="1745">
        <v>46.311848707200333</v>
      </c>
      <c r="N36" s="1745"/>
      <c r="O36" s="1745">
        <v>48.058957738065679</v>
      </c>
      <c r="P36" s="1745"/>
      <c r="Q36" s="1745">
        <v>8</v>
      </c>
      <c r="R36" s="1745"/>
      <c r="S36" s="456"/>
      <c r="T36" s="1504"/>
    </row>
    <row r="37" spans="1:20" s="1396" customFormat="1" ht="11.25" customHeight="1" x14ac:dyDescent="0.2">
      <c r="A37" s="1393"/>
      <c r="B37" s="1394"/>
      <c r="C37" s="1397" t="s">
        <v>566</v>
      </c>
      <c r="D37" s="1411"/>
      <c r="E37" s="1395"/>
      <c r="F37" s="1747">
        <v>81311.357255012816</v>
      </c>
      <c r="G37" s="1747"/>
      <c r="H37" s="1747">
        <v>74595.439145212615</v>
      </c>
      <c r="I37" s="1747"/>
      <c r="J37" s="1747">
        <v>6715.9181098001336</v>
      </c>
      <c r="K37" s="1747"/>
      <c r="L37" s="1410"/>
      <c r="M37" s="1745">
        <v>41.436840479032689</v>
      </c>
      <c r="N37" s="1745"/>
      <c r="O37" s="1745">
        <v>41.728084074297286</v>
      </c>
      <c r="P37" s="1745"/>
      <c r="Q37" s="1745">
        <v>38.455616536628852</v>
      </c>
      <c r="R37" s="1745"/>
      <c r="S37" s="456"/>
      <c r="T37" s="1504"/>
    </row>
    <row r="38" spans="1:20" s="1396" customFormat="1" ht="11.25" customHeight="1" x14ac:dyDescent="0.2">
      <c r="A38" s="1393"/>
      <c r="B38" s="1394"/>
      <c r="C38" s="1397" t="s">
        <v>359</v>
      </c>
      <c r="D38" s="1409"/>
      <c r="E38" s="1412"/>
      <c r="F38" s="1747">
        <v>897430.16826475272</v>
      </c>
      <c r="G38" s="1747"/>
      <c r="H38" s="1747">
        <v>880048.1077534348</v>
      </c>
      <c r="I38" s="1747"/>
      <c r="J38" s="1747">
        <v>17382.060511319789</v>
      </c>
      <c r="K38" s="1747"/>
      <c r="L38" s="1410"/>
      <c r="M38" s="1745">
        <v>44.626098832125102</v>
      </c>
      <c r="N38" s="1745"/>
      <c r="O38" s="1745">
        <v>44.631879572913128</v>
      </c>
      <c r="P38" s="1745"/>
      <c r="Q38" s="1745">
        <v>44.335366203310961</v>
      </c>
      <c r="R38" s="1745"/>
      <c r="S38" s="456"/>
      <c r="T38" s="1504"/>
    </row>
    <row r="39" spans="1:20" s="1396" customFormat="1" ht="11.25" customHeight="1" x14ac:dyDescent="0.2">
      <c r="A39" s="1393"/>
      <c r="B39" s="1394"/>
      <c r="C39" s="1397" t="s">
        <v>567</v>
      </c>
      <c r="D39" s="1409"/>
      <c r="E39" s="1413"/>
      <c r="F39" s="1747">
        <v>757759.93023984518</v>
      </c>
      <c r="G39" s="1747"/>
      <c r="H39" s="1747">
        <v>517731.33705688897</v>
      </c>
      <c r="I39" s="1747"/>
      <c r="J39" s="1747">
        <v>240028.59318297042</v>
      </c>
      <c r="K39" s="1747"/>
      <c r="L39" s="1410"/>
      <c r="M39" s="1745">
        <v>35.748915467795257</v>
      </c>
      <c r="N39" s="1745"/>
      <c r="O39" s="1745">
        <v>36.176897798568369</v>
      </c>
      <c r="P39" s="1745"/>
      <c r="Q39" s="1745">
        <v>34.85939522106959</v>
      </c>
      <c r="R39" s="1745"/>
      <c r="S39" s="456"/>
      <c r="T39" s="1504"/>
    </row>
    <row r="40" spans="1:20" s="1396" customFormat="1" ht="11.25" customHeight="1" x14ac:dyDescent="0.2">
      <c r="A40" s="1393"/>
      <c r="B40" s="1394"/>
      <c r="C40" s="1397" t="s">
        <v>361</v>
      </c>
      <c r="D40" s="1409"/>
      <c r="E40" s="1395"/>
      <c r="F40" s="1747">
        <v>383720.21307094651</v>
      </c>
      <c r="G40" s="1747"/>
      <c r="H40" s="1747">
        <v>338783.64219216787</v>
      </c>
      <c r="I40" s="1747"/>
      <c r="J40" s="1747">
        <v>44936.570878778417</v>
      </c>
      <c r="K40" s="1747"/>
      <c r="L40" s="1410"/>
      <c r="M40" s="1745">
        <v>42.832616801964157</v>
      </c>
      <c r="N40" s="1745"/>
      <c r="O40" s="1745">
        <v>45.468133280784187</v>
      </c>
      <c r="P40" s="1745"/>
      <c r="Q40" s="1745">
        <v>29.80697733073718</v>
      </c>
      <c r="R40" s="1745"/>
      <c r="S40" s="456"/>
      <c r="T40" s="1504"/>
    </row>
    <row r="41" spans="1:20" s="1396" customFormat="1" ht="11.25" customHeight="1" x14ac:dyDescent="0.2">
      <c r="A41" s="1393"/>
      <c r="B41" s="1394"/>
      <c r="C41" s="1397" t="s">
        <v>362</v>
      </c>
      <c r="D41" s="1411"/>
      <c r="E41" s="1395"/>
      <c r="F41" s="1747">
        <v>300729.23893008998</v>
      </c>
      <c r="G41" s="1747"/>
      <c r="H41" s="1747">
        <v>115930.30623679509</v>
      </c>
      <c r="I41" s="1747"/>
      <c r="J41" s="1747">
        <v>184798.93269329536</v>
      </c>
      <c r="K41" s="1747"/>
      <c r="L41" s="1410"/>
      <c r="M41" s="1745">
        <v>34.869415953680317</v>
      </c>
      <c r="N41" s="1745"/>
      <c r="O41" s="1745">
        <v>31.254179494316176</v>
      </c>
      <c r="P41" s="1745"/>
      <c r="Q41" s="1745">
        <v>37.597685269950503</v>
      </c>
      <c r="R41" s="1745"/>
      <c r="S41" s="456"/>
      <c r="T41" s="1504"/>
    </row>
    <row r="42" spans="1:20" s="1396" customFormat="1" ht="11.25" customHeight="1" x14ac:dyDescent="0.2">
      <c r="A42" s="1393"/>
      <c r="B42" s="1394"/>
      <c r="C42" s="1397" t="s">
        <v>568</v>
      </c>
      <c r="D42" s="1411"/>
      <c r="E42" s="1395"/>
      <c r="F42" s="1747">
        <v>33468.737533051826</v>
      </c>
      <c r="G42" s="1747"/>
      <c r="H42" s="1747">
        <v>25357.791973699255</v>
      </c>
      <c r="I42" s="1747"/>
      <c r="J42" s="1747">
        <v>8110.9455593525663</v>
      </c>
      <c r="K42" s="1747"/>
      <c r="L42" s="1410"/>
      <c r="M42" s="1745">
        <v>56.717026858518238</v>
      </c>
      <c r="N42" s="1745"/>
      <c r="O42" s="1745">
        <v>58.719550442051457</v>
      </c>
      <c r="P42" s="1745"/>
      <c r="Q42" s="1745">
        <v>51.252530072047328</v>
      </c>
      <c r="R42" s="1745"/>
      <c r="S42" s="456"/>
      <c r="T42" s="1504"/>
    </row>
    <row r="43" spans="1:20" s="1396" customFormat="1" ht="11.25" customHeight="1" x14ac:dyDescent="0.2">
      <c r="A43" s="1393"/>
      <c r="B43" s="1394"/>
      <c r="C43" s="1397" t="s">
        <v>363</v>
      </c>
      <c r="D43" s="1409"/>
      <c r="E43" s="1395"/>
      <c r="F43" s="1747">
        <v>9167.5796244785961</v>
      </c>
      <c r="G43" s="1747"/>
      <c r="H43" s="1747">
        <v>5123.7490654757157</v>
      </c>
      <c r="I43" s="1747"/>
      <c r="J43" s="1747">
        <v>4043.8305590028735</v>
      </c>
      <c r="K43" s="1747"/>
      <c r="L43" s="1410"/>
      <c r="M43" s="1745">
        <v>32.011114139375749</v>
      </c>
      <c r="N43" s="1745"/>
      <c r="O43" s="1745">
        <v>35.787388550653176</v>
      </c>
      <c r="P43" s="1745"/>
      <c r="Q43" s="1745">
        <v>28.235988301632077</v>
      </c>
      <c r="R43" s="1745"/>
      <c r="S43" s="456"/>
      <c r="T43" s="1504"/>
    </row>
    <row r="44" spans="1:20" s="1396" customFormat="1" ht="11.25" customHeight="1" x14ac:dyDescent="0.2">
      <c r="A44" s="1393"/>
      <c r="B44" s="1394"/>
      <c r="C44" s="1397" t="s">
        <v>364</v>
      </c>
      <c r="D44" s="1414"/>
      <c r="E44" s="1412"/>
      <c r="F44" s="1747">
        <v>36345.665529181111</v>
      </c>
      <c r="G44" s="1747"/>
      <c r="H44" s="1747">
        <v>20852.581741911101</v>
      </c>
      <c r="I44" s="1747"/>
      <c r="J44" s="1747">
        <v>15493.083787269992</v>
      </c>
      <c r="K44" s="1747"/>
      <c r="L44" s="1410"/>
      <c r="M44" s="1745">
        <v>68.107759966539163</v>
      </c>
      <c r="N44" s="1745"/>
      <c r="O44" s="1745">
        <v>60.397492827112828</v>
      </c>
      <c r="P44" s="1745"/>
      <c r="Q44" s="1745">
        <v>82.237822339263943</v>
      </c>
      <c r="R44" s="1745"/>
      <c r="S44" s="456"/>
      <c r="T44" s="1504"/>
    </row>
    <row r="45" spans="1:20" s="1396" customFormat="1" ht="11.25" customHeight="1" x14ac:dyDescent="0.2">
      <c r="A45" s="1393"/>
      <c r="B45" s="1394"/>
      <c r="C45" s="1397" t="s">
        <v>569</v>
      </c>
      <c r="D45" s="1414"/>
      <c r="E45" s="1413"/>
      <c r="F45" s="1747">
        <v>59984.688780756544</v>
      </c>
      <c r="G45" s="1747"/>
      <c r="H45" s="1747">
        <v>39432.256583050206</v>
      </c>
      <c r="I45" s="1747"/>
      <c r="J45" s="1747">
        <v>20552.432197706199</v>
      </c>
      <c r="K45" s="1747"/>
      <c r="L45" s="1410"/>
      <c r="M45" s="1745">
        <v>40.004969729874958</v>
      </c>
      <c r="N45" s="1745"/>
      <c r="O45" s="1745">
        <v>40.037859697232157</v>
      </c>
      <c r="P45" s="1745"/>
      <c r="Q45" s="1745">
        <v>39.942017518021316</v>
      </c>
      <c r="R45" s="1745"/>
      <c r="S45" s="456"/>
      <c r="T45" s="1504"/>
    </row>
    <row r="46" spans="1:20" s="1396" customFormat="1" ht="11.25" customHeight="1" x14ac:dyDescent="0.2">
      <c r="A46" s="1393"/>
      <c r="B46" s="1394"/>
      <c r="C46" s="1397" t="s">
        <v>570</v>
      </c>
      <c r="D46" s="1414"/>
      <c r="E46" s="1413"/>
      <c r="F46" s="1747">
        <v>361318.0664982876</v>
      </c>
      <c r="G46" s="1747"/>
      <c r="H46" s="1747">
        <v>239278.60783403215</v>
      </c>
      <c r="I46" s="1747"/>
      <c r="J46" s="1747">
        <v>122039.45866425634</v>
      </c>
      <c r="K46" s="1747"/>
      <c r="L46" s="1410"/>
      <c r="M46" s="1745">
        <v>36.799703823194363</v>
      </c>
      <c r="N46" s="1745"/>
      <c r="O46" s="1745">
        <v>36.631755683659009</v>
      </c>
      <c r="P46" s="1745"/>
      <c r="Q46" s="1745">
        <v>37.133504336376348</v>
      </c>
      <c r="R46" s="1745"/>
      <c r="S46" s="456"/>
      <c r="T46" s="1504"/>
    </row>
    <row r="47" spans="1:20" s="1396" customFormat="1" ht="11.25" customHeight="1" x14ac:dyDescent="0.2">
      <c r="A47" s="1393"/>
      <c r="B47" s="1394"/>
      <c r="C47" s="1397" t="s">
        <v>571</v>
      </c>
      <c r="D47" s="1414"/>
      <c r="E47" s="1415"/>
      <c r="F47" s="1747">
        <v>228457.466382963</v>
      </c>
      <c r="G47" s="1747"/>
      <c r="H47" s="1747">
        <v>164187.11459413133</v>
      </c>
      <c r="I47" s="1747"/>
      <c r="J47" s="1747">
        <v>64270.351788831496</v>
      </c>
      <c r="K47" s="1747"/>
      <c r="L47" s="1410"/>
      <c r="M47" s="1745">
        <v>44.210192790856418</v>
      </c>
      <c r="N47" s="1745"/>
      <c r="O47" s="1745">
        <v>45.961786236700064</v>
      </c>
      <c r="P47" s="1745"/>
      <c r="Q47" s="1745">
        <v>40.287904713535553</v>
      </c>
      <c r="R47" s="1745"/>
      <c r="S47" s="456"/>
      <c r="T47" s="1504"/>
    </row>
    <row r="48" spans="1:20" s="1396" customFormat="1" ht="11.25" customHeight="1" x14ac:dyDescent="0.2">
      <c r="A48" s="1393"/>
      <c r="B48" s="1394"/>
      <c r="C48" s="1397" t="s">
        <v>365</v>
      </c>
      <c r="D48" s="1414"/>
      <c r="E48" s="1395"/>
      <c r="F48" s="1747">
        <v>53735.2901109964</v>
      </c>
      <c r="G48" s="1747"/>
      <c r="H48" s="1747">
        <v>15392.527416997158</v>
      </c>
      <c r="I48" s="1747"/>
      <c r="J48" s="1747">
        <v>38342.762693999204</v>
      </c>
      <c r="K48" s="1747"/>
      <c r="L48" s="1410"/>
      <c r="M48" s="1745">
        <v>43.775630155920027</v>
      </c>
      <c r="N48" s="1745"/>
      <c r="O48" s="1745">
        <v>40.541326529916269</v>
      </c>
      <c r="P48" s="1745"/>
      <c r="Q48" s="1745">
        <v>45.223996090810559</v>
      </c>
      <c r="R48" s="1745"/>
      <c r="S48" s="456"/>
      <c r="T48" s="1504"/>
    </row>
    <row r="49" spans="1:28" s="1396" customFormat="1" ht="11.25" customHeight="1" x14ac:dyDescent="0.2">
      <c r="A49" s="1393"/>
      <c r="B49" s="1394"/>
      <c r="C49" s="1397" t="s">
        <v>572</v>
      </c>
      <c r="D49" s="1414"/>
      <c r="E49" s="1395"/>
      <c r="F49" s="1747">
        <v>334453.42326416657</v>
      </c>
      <c r="G49" s="1747"/>
      <c r="H49" s="1747">
        <v>54716.326741617922</v>
      </c>
      <c r="I49" s="1747"/>
      <c r="J49" s="1747">
        <v>279737.09652254876</v>
      </c>
      <c r="K49" s="1747"/>
      <c r="L49" s="1410"/>
      <c r="M49" s="1745">
        <v>37.86540582662667</v>
      </c>
      <c r="N49" s="1745"/>
      <c r="O49" s="1745">
        <v>36.061012476914584</v>
      </c>
      <c r="P49" s="1745"/>
      <c r="Q49" s="1745">
        <v>38.239666564760675</v>
      </c>
      <c r="R49" s="1745"/>
      <c r="S49" s="456"/>
      <c r="T49" s="1504"/>
    </row>
    <row r="50" spans="1:28" s="1396" customFormat="1" ht="11.25" customHeight="1" x14ac:dyDescent="0.2">
      <c r="A50" s="1393"/>
      <c r="B50" s="1394"/>
      <c r="C50" s="1397" t="s">
        <v>573</v>
      </c>
      <c r="D50" s="1414"/>
      <c r="E50" s="1395"/>
      <c r="F50" s="1747">
        <v>32756.424794447867</v>
      </c>
      <c r="G50" s="1747"/>
      <c r="H50" s="1747">
        <v>25533.383252638239</v>
      </c>
      <c r="I50" s="1747"/>
      <c r="J50" s="1747">
        <v>7223.0415418096418</v>
      </c>
      <c r="K50" s="1747"/>
      <c r="L50" s="1410"/>
      <c r="M50" s="1745">
        <v>36.333878529175593</v>
      </c>
      <c r="N50" s="1745"/>
      <c r="O50" s="1745">
        <v>34.913577323349102</v>
      </c>
      <c r="P50" s="1745"/>
      <c r="Q50" s="1745">
        <v>42.436458680339136</v>
      </c>
      <c r="R50" s="1745"/>
      <c r="S50" s="456"/>
      <c r="T50" s="1504"/>
    </row>
    <row r="51" spans="1:28" s="1396" customFormat="1" ht="11.25" customHeight="1" x14ac:dyDescent="0.2">
      <c r="A51" s="1393"/>
      <c r="B51" s="1394"/>
      <c r="C51" s="1397" t="s">
        <v>367</v>
      </c>
      <c r="D51" s="1414"/>
      <c r="E51" s="1395"/>
      <c r="F51" s="1747">
        <v>69211.998524699695</v>
      </c>
      <c r="G51" s="1747"/>
      <c r="H51" s="1747">
        <v>27503.497607908219</v>
      </c>
      <c r="I51" s="1747"/>
      <c r="J51" s="1747">
        <v>41708.500916791403</v>
      </c>
      <c r="K51" s="1747"/>
      <c r="L51" s="1410"/>
      <c r="M51" s="1745">
        <v>37.953886296108934</v>
      </c>
      <c r="N51" s="1745"/>
      <c r="O51" s="1745">
        <v>38.915462385237383</v>
      </c>
      <c r="P51" s="1745"/>
      <c r="Q51" s="1745">
        <v>37.345384669807842</v>
      </c>
      <c r="R51" s="1745"/>
      <c r="S51" s="456"/>
      <c r="T51" s="1504"/>
    </row>
    <row r="52" spans="1:28" s="1396" customFormat="1" ht="11.25" customHeight="1" x14ac:dyDescent="0.2">
      <c r="A52" s="1393"/>
      <c r="B52" s="1394"/>
      <c r="C52" s="1397" t="s">
        <v>574</v>
      </c>
      <c r="D52" s="1414"/>
      <c r="E52" s="1395"/>
      <c r="F52" s="1747">
        <v>40804.596838904596</v>
      </c>
      <c r="G52" s="1747"/>
      <c r="H52" s="1747">
        <v>4317.3778997402142</v>
      </c>
      <c r="I52" s="1747"/>
      <c r="J52" s="1747">
        <v>36487.21893916437</v>
      </c>
      <c r="K52" s="1747"/>
      <c r="L52" s="1416"/>
      <c r="M52" s="1745">
        <v>60.534039191719508</v>
      </c>
      <c r="N52" s="1745"/>
      <c r="O52" s="1745">
        <v>64.073204217151542</v>
      </c>
      <c r="P52" s="1745"/>
      <c r="Q52" s="1745">
        <v>60.140965418806978</v>
      </c>
      <c r="R52" s="1745"/>
      <c r="S52" s="456"/>
      <c r="T52" s="1504"/>
    </row>
    <row r="53" spans="1:28" s="1396" customFormat="1" ht="11.25" customHeight="1" x14ac:dyDescent="0.2">
      <c r="A53" s="1393"/>
      <c r="B53" s="1394"/>
      <c r="C53" s="1397" t="s">
        <v>575</v>
      </c>
      <c r="D53" s="1414"/>
      <c r="E53" s="1395"/>
      <c r="F53" s="1747">
        <v>862.82608695652186</v>
      </c>
      <c r="G53" s="1747"/>
      <c r="H53" s="1747">
        <v>862.82608695652186</v>
      </c>
      <c r="I53" s="1747"/>
      <c r="J53" s="1747">
        <v>0</v>
      </c>
      <c r="K53" s="1747"/>
      <c r="L53" s="1417"/>
      <c r="M53" s="1745">
        <v>175</v>
      </c>
      <c r="N53" s="1745"/>
      <c r="O53" s="1745">
        <v>175</v>
      </c>
      <c r="P53" s="1745"/>
      <c r="Q53" s="1745" t="s">
        <v>9</v>
      </c>
      <c r="R53" s="1745"/>
      <c r="S53" s="456"/>
      <c r="T53" s="1504"/>
    </row>
    <row r="54" spans="1:28" s="1396" customFormat="1" ht="11.25" customHeight="1" x14ac:dyDescent="0.2">
      <c r="A54" s="1393"/>
      <c r="B54" s="1394"/>
      <c r="C54" s="1397" t="s">
        <v>576</v>
      </c>
      <c r="D54" s="1414"/>
      <c r="E54" s="1395"/>
      <c r="F54" s="1747">
        <v>57924.56512790922</v>
      </c>
      <c r="G54" s="1747"/>
      <c r="H54" s="1747">
        <v>42933.784689541404</v>
      </c>
      <c r="I54" s="1747"/>
      <c r="J54" s="1747">
        <v>14990.780438367845</v>
      </c>
      <c r="K54" s="1747"/>
      <c r="L54" s="1416"/>
      <c r="M54" s="1745">
        <v>93.764155454113563</v>
      </c>
      <c r="N54" s="1745"/>
      <c r="O54" s="1745">
        <v>94.981244616325398</v>
      </c>
      <c r="P54" s="1745"/>
      <c r="Q54" s="1745">
        <v>90.444878804359462</v>
      </c>
      <c r="R54" s="1745"/>
      <c r="S54" s="456"/>
      <c r="T54" s="1504"/>
    </row>
    <row r="55" spans="1:28" s="1427" customFormat="1" ht="4.5" customHeight="1" thickBot="1" x14ac:dyDescent="0.25">
      <c r="A55" s="1418"/>
      <c r="B55" s="1418"/>
      <c r="C55" s="1419"/>
      <c r="D55" s="1420"/>
      <c r="E55" s="1408"/>
      <c r="F55" s="1421"/>
      <c r="G55" s="1421"/>
      <c r="H55" s="1421"/>
      <c r="I55" s="1421"/>
      <c r="J55" s="1421"/>
      <c r="K55" s="1421"/>
      <c r="L55" s="1422"/>
      <c r="M55" s="1423"/>
      <c r="N55" s="1424"/>
      <c r="O55" s="1384"/>
      <c r="P55" s="1425"/>
      <c r="Q55" s="1426"/>
      <c r="R55" s="1426"/>
      <c r="S55" s="456"/>
      <c r="T55" s="1426"/>
    </row>
    <row r="56" spans="1:28" s="137" customFormat="1" ht="13.5" thickBot="1" x14ac:dyDescent="0.25">
      <c r="A56" s="135"/>
      <c r="B56" s="136"/>
      <c r="C56" s="1735" t="s">
        <v>577</v>
      </c>
      <c r="D56" s="1736"/>
      <c r="E56" s="1736"/>
      <c r="F56" s="1736"/>
      <c r="G56" s="1736"/>
      <c r="H56" s="1736"/>
      <c r="I56" s="1736"/>
      <c r="J56" s="1736"/>
      <c r="K56" s="1736"/>
      <c r="L56" s="1736"/>
      <c r="M56" s="1736"/>
      <c r="N56" s="1736"/>
      <c r="O56" s="1736"/>
      <c r="P56" s="1736"/>
      <c r="Q56" s="1736"/>
      <c r="R56" s="1737"/>
      <c r="S56" s="456"/>
      <c r="T56" s="1503"/>
      <c r="U56" s="1428"/>
    </row>
    <row r="57" spans="1:28" s="1518" customFormat="1" ht="8.25" customHeight="1" x14ac:dyDescent="0.2">
      <c r="A57" s="1515"/>
      <c r="B57" s="1515"/>
      <c r="C57" s="1514" t="s">
        <v>78</v>
      </c>
      <c r="D57" s="1429"/>
      <c r="E57" s="1430"/>
      <c r="F57" s="1430"/>
      <c r="G57" s="1430"/>
      <c r="H57" s="1430"/>
      <c r="I57" s="1430"/>
      <c r="J57" s="1430"/>
      <c r="K57" s="1430"/>
      <c r="L57" s="1430"/>
      <c r="M57" s="1430"/>
      <c r="N57" s="1430"/>
      <c r="O57" s="1516"/>
      <c r="P57" s="1517"/>
      <c r="R57" s="1519"/>
      <c r="S57" s="1520"/>
      <c r="T57" s="1521"/>
    </row>
    <row r="58" spans="1:28" s="1427" customFormat="1" ht="19.5" customHeight="1" x14ac:dyDescent="0.2">
      <c r="A58" s="1418"/>
      <c r="B58" s="1418"/>
      <c r="C58" s="1738">
        <f>+C6</f>
        <v>2014</v>
      </c>
      <c r="D58" s="1739"/>
      <c r="E58" s="1431"/>
      <c r="F58" s="1742" t="s">
        <v>538</v>
      </c>
      <c r="G58" s="1742"/>
      <c r="H58" s="1742"/>
      <c r="I58" s="1742"/>
      <c r="J58" s="1742"/>
      <c r="K58" s="1742"/>
      <c r="L58" s="1382"/>
      <c r="M58" s="1742" t="s">
        <v>539</v>
      </c>
      <c r="N58" s="1742"/>
      <c r="O58" s="1742"/>
      <c r="P58" s="1742"/>
      <c r="Q58" s="1742"/>
      <c r="R58" s="1742"/>
      <c r="S58" s="456"/>
      <c r="T58" s="1426"/>
    </row>
    <row r="59" spans="1:28" s="1427" customFormat="1" ht="12.75" customHeight="1" x14ac:dyDescent="0.2">
      <c r="A59" s="1418"/>
      <c r="B59" s="1418"/>
      <c r="C59" s="1740"/>
      <c r="D59" s="1741"/>
      <c r="E59" s="1431"/>
      <c r="F59" s="1743" t="s">
        <v>68</v>
      </c>
      <c r="G59" s="1743"/>
      <c r="H59" s="1743" t="s">
        <v>395</v>
      </c>
      <c r="I59" s="1743"/>
      <c r="J59" s="1743" t="s">
        <v>396</v>
      </c>
      <c r="K59" s="1743"/>
      <c r="L59" s="1382"/>
      <c r="M59" s="1744" t="s">
        <v>68</v>
      </c>
      <c r="N59" s="1744"/>
      <c r="O59" s="1744" t="s">
        <v>395</v>
      </c>
      <c r="P59" s="1744"/>
      <c r="Q59" s="1744" t="s">
        <v>396</v>
      </c>
      <c r="R59" s="1744"/>
      <c r="S59" s="456"/>
      <c r="T59" s="1426"/>
    </row>
    <row r="60" spans="1:28" s="1427" customFormat="1" ht="14.25" customHeight="1" x14ac:dyDescent="0.2">
      <c r="A60" s="1418"/>
      <c r="B60" s="1418"/>
      <c r="C60" s="1419"/>
      <c r="D60" s="1432" t="s">
        <v>68</v>
      </c>
      <c r="E60" s="1433"/>
      <c r="F60" s="1753">
        <v>5324130.740726959</v>
      </c>
      <c r="G60" s="1753"/>
      <c r="H60" s="1753">
        <v>3852169.4694002746</v>
      </c>
      <c r="I60" s="1753"/>
      <c r="J60" s="1753">
        <v>1471961.2713268395</v>
      </c>
      <c r="K60" s="1753"/>
      <c r="L60" s="1434"/>
      <c r="M60" s="1754">
        <v>38.764649173448319</v>
      </c>
      <c r="N60" s="1754"/>
      <c r="O60" s="1754">
        <v>39.205946465718739</v>
      </c>
      <c r="P60" s="1754"/>
      <c r="Q60" s="1754">
        <v>37.65543356046782</v>
      </c>
      <c r="R60" s="1754"/>
      <c r="S60" s="456"/>
      <c r="T60" s="1426"/>
      <c r="V60" s="1449"/>
      <c r="W60" s="1449"/>
      <c r="X60" s="1449"/>
      <c r="Y60" s="1449"/>
      <c r="Z60" s="1449"/>
      <c r="AA60" s="1449"/>
      <c r="AB60" s="1449"/>
    </row>
    <row r="61" spans="1:28" s="1439" customFormat="1" ht="12" customHeight="1" x14ac:dyDescent="0.2">
      <c r="A61" s="1435"/>
      <c r="B61" s="1435"/>
      <c r="C61" s="1436"/>
      <c r="D61" s="1437" t="s">
        <v>187</v>
      </c>
      <c r="E61" s="1408"/>
      <c r="F61" s="1751">
        <v>2013455.6842694473</v>
      </c>
      <c r="G61" s="1751"/>
      <c r="H61" s="1751">
        <v>1519181.7122660568</v>
      </c>
      <c r="I61" s="1751"/>
      <c r="J61" s="1751">
        <v>494273.97200335393</v>
      </c>
      <c r="K61" s="1751"/>
      <c r="L61" s="1438"/>
      <c r="M61" s="1752">
        <v>35.979906836289125</v>
      </c>
      <c r="N61" s="1752"/>
      <c r="O61" s="1752">
        <v>36.046490990373648</v>
      </c>
      <c r="P61" s="1752"/>
      <c r="Q61" s="1752">
        <v>35.776787524366426</v>
      </c>
      <c r="R61" s="1752"/>
      <c r="S61" s="1402"/>
      <c r="T61" s="1506"/>
    </row>
    <row r="62" spans="1:28" s="1439" customFormat="1" ht="12" customHeight="1" x14ac:dyDescent="0.2">
      <c r="A62" s="1435"/>
      <c r="B62" s="1435"/>
      <c r="C62" s="1436"/>
      <c r="D62" s="1440" t="s">
        <v>188</v>
      </c>
      <c r="E62" s="1408"/>
      <c r="F62" s="1751">
        <v>1144868.4461626196</v>
      </c>
      <c r="G62" s="1751"/>
      <c r="H62" s="1751">
        <v>824913.50252786325</v>
      </c>
      <c r="I62" s="1751"/>
      <c r="J62" s="1751">
        <v>319954.94363477483</v>
      </c>
      <c r="K62" s="1751"/>
      <c r="L62" s="1438"/>
      <c r="M62" s="1752">
        <v>34.552644948198349</v>
      </c>
      <c r="N62" s="1752"/>
      <c r="O62" s="1752">
        <v>34.846913480632068</v>
      </c>
      <c r="P62" s="1752"/>
      <c r="Q62" s="1752">
        <v>33.816393134628711</v>
      </c>
      <c r="R62" s="1752"/>
      <c r="S62" s="1402"/>
      <c r="T62" s="1506"/>
    </row>
    <row r="63" spans="1:28" s="1439" customFormat="1" ht="12" customHeight="1" x14ac:dyDescent="0.2">
      <c r="A63" s="1435"/>
      <c r="B63" s="1435"/>
      <c r="C63" s="1436"/>
      <c r="D63" s="1440" t="s">
        <v>59</v>
      </c>
      <c r="E63" s="1408"/>
      <c r="F63" s="1751">
        <v>1265924.758048156</v>
      </c>
      <c r="G63" s="1751"/>
      <c r="H63" s="1751">
        <v>829782.98398171423</v>
      </c>
      <c r="I63" s="1751"/>
      <c r="J63" s="1751">
        <v>436141.77406647248</v>
      </c>
      <c r="K63" s="1751"/>
      <c r="L63" s="1438"/>
      <c r="M63" s="1752">
        <v>43.273618848060252</v>
      </c>
      <c r="N63" s="1752"/>
      <c r="O63" s="1752">
        <v>44.640055308866792</v>
      </c>
      <c r="P63" s="1752"/>
      <c r="Q63" s="1752">
        <v>40.89216763338068</v>
      </c>
      <c r="R63" s="1752"/>
      <c r="S63" s="1402"/>
      <c r="T63" s="1506"/>
    </row>
    <row r="64" spans="1:28" s="1439" customFormat="1" ht="12" customHeight="1" x14ac:dyDescent="0.2">
      <c r="A64" s="1435"/>
      <c r="B64" s="1435"/>
      <c r="C64" s="1436"/>
      <c r="D64" s="1441" t="s">
        <v>190</v>
      </c>
      <c r="E64" s="1408"/>
      <c r="F64" s="1751">
        <v>185883.33317319796</v>
      </c>
      <c r="G64" s="1751"/>
      <c r="H64" s="1751">
        <v>114037.22564618521</v>
      </c>
      <c r="I64" s="1751"/>
      <c r="J64" s="1751">
        <v>71846.107527013417</v>
      </c>
      <c r="K64" s="1751"/>
      <c r="L64" s="1438"/>
      <c r="M64" s="1752">
        <v>38.932186715583967</v>
      </c>
      <c r="N64" s="1752"/>
      <c r="O64" s="1752">
        <v>38.16668282884973</v>
      </c>
      <c r="P64" s="1752"/>
      <c r="Q64" s="1752">
        <v>40.212351430817996</v>
      </c>
      <c r="R64" s="1752"/>
      <c r="S64" s="1402"/>
      <c r="T64" s="1506"/>
    </row>
    <row r="65" spans="1:21" s="1439" customFormat="1" ht="12" customHeight="1" x14ac:dyDescent="0.2">
      <c r="A65" s="1435"/>
      <c r="B65" s="1435"/>
      <c r="C65" s="1436"/>
      <c r="D65" s="1437" t="s">
        <v>191</v>
      </c>
      <c r="E65" s="1408"/>
      <c r="F65" s="1751">
        <v>340289.5190738102</v>
      </c>
      <c r="G65" s="1751"/>
      <c r="H65" s="1751">
        <v>244526.04497856027</v>
      </c>
      <c r="I65" s="1751"/>
      <c r="J65" s="1751">
        <v>95763.474095249039</v>
      </c>
      <c r="K65" s="1751"/>
      <c r="L65" s="1438"/>
      <c r="M65" s="1752">
        <v>44.605277933613891</v>
      </c>
      <c r="N65" s="1752"/>
      <c r="O65" s="1752">
        <v>45.731601724235674</v>
      </c>
      <c r="P65" s="1752"/>
      <c r="Q65" s="1752">
        <v>41.966088477645073</v>
      </c>
      <c r="R65" s="1752"/>
      <c r="S65" s="1402"/>
      <c r="T65" s="1506"/>
    </row>
    <row r="66" spans="1:21" s="1439" customFormat="1" ht="12" customHeight="1" x14ac:dyDescent="0.2">
      <c r="A66" s="1435"/>
      <c r="B66" s="1435"/>
      <c r="C66" s="1436"/>
      <c r="D66" s="1440" t="s">
        <v>130</v>
      </c>
      <c r="E66" s="1442"/>
      <c r="F66" s="1751">
        <v>65266</v>
      </c>
      <c r="G66" s="1751"/>
      <c r="H66" s="1751">
        <v>49696.000000000058</v>
      </c>
      <c r="I66" s="1751"/>
      <c r="J66" s="1751">
        <v>15570.000000000011</v>
      </c>
      <c r="K66" s="1751"/>
      <c r="L66" s="1438"/>
      <c r="M66" s="1752">
        <v>51.471608832807568</v>
      </c>
      <c r="N66" s="1752"/>
      <c r="O66" s="1752">
        <v>53.094017094017154</v>
      </c>
      <c r="P66" s="1752"/>
      <c r="Q66" s="1752">
        <v>46.897590361445815</v>
      </c>
      <c r="R66" s="1752"/>
      <c r="S66" s="1402"/>
      <c r="T66" s="1506"/>
    </row>
    <row r="67" spans="1:21" s="1439" customFormat="1" ht="12" customHeight="1" x14ac:dyDescent="0.2">
      <c r="A67" s="1435"/>
      <c r="B67" s="1435"/>
      <c r="C67" s="1436"/>
      <c r="D67" s="1440" t="s">
        <v>131</v>
      </c>
      <c r="E67" s="1442"/>
      <c r="F67" s="1751">
        <v>94876.000000000087</v>
      </c>
      <c r="G67" s="1751"/>
      <c r="H67" s="1751">
        <v>70294.000000000029</v>
      </c>
      <c r="I67" s="1751"/>
      <c r="J67" s="1751">
        <v>24582.000000000007</v>
      </c>
      <c r="K67" s="1751"/>
      <c r="L67" s="1438"/>
      <c r="M67" s="1752">
        <v>44.14890646812475</v>
      </c>
      <c r="N67" s="1752"/>
      <c r="O67" s="1752">
        <v>45.002560819462246</v>
      </c>
      <c r="P67" s="1752"/>
      <c r="Q67" s="1752">
        <v>41.87734241908008</v>
      </c>
      <c r="R67" s="1752"/>
      <c r="S67" s="1402"/>
      <c r="T67" s="1506"/>
    </row>
    <row r="68" spans="1:21" s="1439" customFormat="1" ht="12" customHeight="1" x14ac:dyDescent="0.2">
      <c r="A68" s="1435"/>
      <c r="B68" s="1435"/>
      <c r="C68" s="1436"/>
      <c r="D68" s="1441" t="s">
        <v>578</v>
      </c>
      <c r="E68" s="1443"/>
      <c r="F68" s="1751">
        <v>168162.99999999994</v>
      </c>
      <c r="G68" s="1751"/>
      <c r="H68" s="1751">
        <v>165833.00000000003</v>
      </c>
      <c r="I68" s="1751"/>
      <c r="J68" s="1751">
        <v>2330</v>
      </c>
      <c r="K68" s="1751"/>
      <c r="L68" s="1438"/>
      <c r="M68" s="1752">
        <v>59.972539229671874</v>
      </c>
      <c r="N68" s="1752"/>
      <c r="O68" s="1752">
        <v>60.25908430232559</v>
      </c>
      <c r="P68" s="1752"/>
      <c r="Q68" s="1752">
        <v>44.807692307692307</v>
      </c>
      <c r="R68" s="1752"/>
      <c r="S68" s="1402"/>
      <c r="T68" s="1506"/>
    </row>
    <row r="69" spans="1:21" s="1439" customFormat="1" ht="12" customHeight="1" x14ac:dyDescent="0.2">
      <c r="A69" s="1435"/>
      <c r="B69" s="1435"/>
      <c r="C69" s="1436"/>
      <c r="D69" s="1441" t="s">
        <v>530</v>
      </c>
      <c r="E69" s="1443"/>
      <c r="F69" s="1751">
        <v>45403.999999999985</v>
      </c>
      <c r="G69" s="1751"/>
      <c r="H69" s="1751">
        <v>33905</v>
      </c>
      <c r="I69" s="1751"/>
      <c r="J69" s="1751">
        <v>11499.000000000002</v>
      </c>
      <c r="K69" s="1751"/>
      <c r="L69" s="1438"/>
      <c r="M69" s="1752">
        <v>122.05376344086018</v>
      </c>
      <c r="N69" s="1752"/>
      <c r="O69" s="1752">
        <v>128.42803030303031</v>
      </c>
      <c r="P69" s="1752"/>
      <c r="Q69" s="1752">
        <v>106.47222222222224</v>
      </c>
      <c r="R69" s="1752"/>
      <c r="S69" s="1402"/>
      <c r="T69" s="1506"/>
    </row>
    <row r="70" spans="1:21" s="1150" customFormat="1" ht="12" customHeight="1" x14ac:dyDescent="0.2">
      <c r="A70" s="1149"/>
      <c r="B70" s="1151"/>
      <c r="C70" s="1755" t="s">
        <v>579</v>
      </c>
      <c r="D70" s="1755"/>
      <c r="E70" s="1755"/>
      <c r="F70" s="1755"/>
      <c r="G70" s="1755"/>
      <c r="H70" s="1755"/>
      <c r="I70" s="1755"/>
      <c r="J70" s="1755"/>
      <c r="K70" s="1755"/>
      <c r="L70" s="1755"/>
      <c r="M70" s="1755"/>
      <c r="N70" s="1755"/>
      <c r="O70" s="1755"/>
      <c r="P70" s="1755"/>
      <c r="Q70" s="1201"/>
      <c r="R70" s="1202"/>
      <c r="S70" s="456"/>
      <c r="T70" s="1507"/>
      <c r="U70" s="1444"/>
    </row>
    <row r="71" spans="1:21" ht="12" customHeight="1" x14ac:dyDescent="0.2">
      <c r="A71" s="133"/>
      <c r="B71" s="155"/>
      <c r="C71" s="1445" t="s">
        <v>693</v>
      </c>
      <c r="D71" s="147"/>
      <c r="E71" s="1446"/>
      <c r="F71" s="147"/>
      <c r="H71" s="147"/>
      <c r="J71" s="1446"/>
      <c r="K71" s="1446"/>
      <c r="L71" s="147"/>
      <c r="M71" s="147"/>
      <c r="N71" s="147"/>
      <c r="O71" s="147"/>
      <c r="P71" s="147"/>
      <c r="Q71" s="147"/>
      <c r="R71" s="1111"/>
      <c r="S71" s="456"/>
      <c r="T71" s="1508"/>
    </row>
    <row r="72" spans="1:21" x14ac:dyDescent="0.2">
      <c r="A72" s="131"/>
      <c r="B72" s="133"/>
      <c r="C72" s="133"/>
      <c r="D72" s="133"/>
      <c r="E72" s="133"/>
      <c r="F72" s="133"/>
      <c r="G72" s="133"/>
      <c r="H72" s="133"/>
      <c r="I72" s="133"/>
      <c r="J72" s="133"/>
      <c r="K72" s="133"/>
      <c r="L72" s="133"/>
      <c r="M72" s="133"/>
      <c r="N72" s="133"/>
      <c r="O72" s="1688">
        <v>42979</v>
      </c>
      <c r="P72" s="1688"/>
      <c r="Q72" s="1688"/>
      <c r="R72" s="1688"/>
      <c r="S72" s="259">
        <v>17</v>
      </c>
      <c r="T72" s="1509"/>
    </row>
  </sheetData>
  <mergeCells count="370">
    <mergeCell ref="C70:P70"/>
    <mergeCell ref="O72:R72"/>
    <mergeCell ref="F69:G69"/>
    <mergeCell ref="H69:I69"/>
    <mergeCell ref="J69:K69"/>
    <mergeCell ref="M69:N69"/>
    <mergeCell ref="O69:P69"/>
    <mergeCell ref="Q69:R69"/>
    <mergeCell ref="F68:G68"/>
    <mergeCell ref="H68:I68"/>
    <mergeCell ref="J68:K68"/>
    <mergeCell ref="M68:N68"/>
    <mergeCell ref="O68:P68"/>
    <mergeCell ref="Q68:R68"/>
    <mergeCell ref="F67:G67"/>
    <mergeCell ref="H67:I67"/>
    <mergeCell ref="J67:K67"/>
    <mergeCell ref="M67:N67"/>
    <mergeCell ref="O67:P67"/>
    <mergeCell ref="Q67:R67"/>
    <mergeCell ref="F66:G66"/>
    <mergeCell ref="H66:I66"/>
    <mergeCell ref="J66:K66"/>
    <mergeCell ref="M66:N66"/>
    <mergeCell ref="O66:P66"/>
    <mergeCell ref="Q66:R66"/>
    <mergeCell ref="F65:G65"/>
    <mergeCell ref="H65:I65"/>
    <mergeCell ref="J65:K65"/>
    <mergeCell ref="M65:N65"/>
    <mergeCell ref="O65:P65"/>
    <mergeCell ref="Q65:R65"/>
    <mergeCell ref="F64:G64"/>
    <mergeCell ref="H64:I64"/>
    <mergeCell ref="J64:K64"/>
    <mergeCell ref="M64:N64"/>
    <mergeCell ref="O64:P64"/>
    <mergeCell ref="Q64:R64"/>
    <mergeCell ref="F63:G63"/>
    <mergeCell ref="H63:I63"/>
    <mergeCell ref="J63:K63"/>
    <mergeCell ref="M63:N63"/>
    <mergeCell ref="O63:P63"/>
    <mergeCell ref="Q63:R63"/>
    <mergeCell ref="F62:G62"/>
    <mergeCell ref="H62:I62"/>
    <mergeCell ref="J62:K62"/>
    <mergeCell ref="M62:N62"/>
    <mergeCell ref="O62:P62"/>
    <mergeCell ref="Q62:R62"/>
    <mergeCell ref="F61:G61"/>
    <mergeCell ref="H61:I61"/>
    <mergeCell ref="J61:K61"/>
    <mergeCell ref="M61:N61"/>
    <mergeCell ref="O61:P61"/>
    <mergeCell ref="Q61:R61"/>
    <mergeCell ref="F60:G60"/>
    <mergeCell ref="H60:I60"/>
    <mergeCell ref="J60:K60"/>
    <mergeCell ref="M60:N60"/>
    <mergeCell ref="O60:P60"/>
    <mergeCell ref="Q60:R60"/>
    <mergeCell ref="C56:R56"/>
    <mergeCell ref="C58:D59"/>
    <mergeCell ref="F58:K58"/>
    <mergeCell ref="M58:R58"/>
    <mergeCell ref="F59:G59"/>
    <mergeCell ref="H59:I59"/>
    <mergeCell ref="J59:K59"/>
    <mergeCell ref="M59:N59"/>
    <mergeCell ref="O59:P59"/>
    <mergeCell ref="Q59:R59"/>
    <mergeCell ref="F54:G54"/>
    <mergeCell ref="H54:I54"/>
    <mergeCell ref="J54:K54"/>
    <mergeCell ref="M54:N54"/>
    <mergeCell ref="O54:P54"/>
    <mergeCell ref="Q54:R54"/>
    <mergeCell ref="F53:G53"/>
    <mergeCell ref="H53:I53"/>
    <mergeCell ref="J53:K53"/>
    <mergeCell ref="M53:N53"/>
    <mergeCell ref="O53:P53"/>
    <mergeCell ref="Q53:R53"/>
    <mergeCell ref="F52:G52"/>
    <mergeCell ref="H52:I52"/>
    <mergeCell ref="J52:K52"/>
    <mergeCell ref="M52:N52"/>
    <mergeCell ref="O52:P52"/>
    <mergeCell ref="Q52:R52"/>
    <mergeCell ref="F51:G51"/>
    <mergeCell ref="H51:I51"/>
    <mergeCell ref="J51:K51"/>
    <mergeCell ref="M51:N51"/>
    <mergeCell ref="O51:P51"/>
    <mergeCell ref="Q51:R51"/>
    <mergeCell ref="F50:G50"/>
    <mergeCell ref="H50:I50"/>
    <mergeCell ref="J50:K50"/>
    <mergeCell ref="M50:N50"/>
    <mergeCell ref="O50:P50"/>
    <mergeCell ref="Q50:R50"/>
    <mergeCell ref="F49:G49"/>
    <mergeCell ref="H49:I49"/>
    <mergeCell ref="J49:K49"/>
    <mergeCell ref="M49:N49"/>
    <mergeCell ref="O49:P49"/>
    <mergeCell ref="Q49:R49"/>
    <mergeCell ref="F48:G48"/>
    <mergeCell ref="H48:I48"/>
    <mergeCell ref="J48:K48"/>
    <mergeCell ref="M48:N48"/>
    <mergeCell ref="O48:P48"/>
    <mergeCell ref="Q48:R48"/>
    <mergeCell ref="F47:G47"/>
    <mergeCell ref="H47:I47"/>
    <mergeCell ref="J47:K47"/>
    <mergeCell ref="M47:N47"/>
    <mergeCell ref="O47:P47"/>
    <mergeCell ref="Q47:R47"/>
    <mergeCell ref="F46:G46"/>
    <mergeCell ref="H46:I46"/>
    <mergeCell ref="J46:K46"/>
    <mergeCell ref="M46:N46"/>
    <mergeCell ref="O46:P46"/>
    <mergeCell ref="Q46:R46"/>
    <mergeCell ref="F45:G45"/>
    <mergeCell ref="H45:I45"/>
    <mergeCell ref="J45:K45"/>
    <mergeCell ref="M45:N45"/>
    <mergeCell ref="O45:P45"/>
    <mergeCell ref="Q45:R45"/>
    <mergeCell ref="F44:G44"/>
    <mergeCell ref="H44:I44"/>
    <mergeCell ref="J44:K44"/>
    <mergeCell ref="M44:N44"/>
    <mergeCell ref="O44:P44"/>
    <mergeCell ref="Q44:R44"/>
    <mergeCell ref="F43:G43"/>
    <mergeCell ref="H43:I43"/>
    <mergeCell ref="J43:K43"/>
    <mergeCell ref="M43:N43"/>
    <mergeCell ref="O43:P43"/>
    <mergeCell ref="Q43:R43"/>
    <mergeCell ref="F42:G42"/>
    <mergeCell ref="H42:I42"/>
    <mergeCell ref="J42:K42"/>
    <mergeCell ref="M42:N42"/>
    <mergeCell ref="O42:P42"/>
    <mergeCell ref="Q42:R42"/>
    <mergeCell ref="F41:G41"/>
    <mergeCell ref="H41:I41"/>
    <mergeCell ref="J41:K41"/>
    <mergeCell ref="M41:N41"/>
    <mergeCell ref="O41:P41"/>
    <mergeCell ref="Q41:R41"/>
    <mergeCell ref="F40:G40"/>
    <mergeCell ref="H40:I40"/>
    <mergeCell ref="J40:K40"/>
    <mergeCell ref="M40:N40"/>
    <mergeCell ref="O40:P40"/>
    <mergeCell ref="Q40:R40"/>
    <mergeCell ref="F39:G39"/>
    <mergeCell ref="H39:I39"/>
    <mergeCell ref="J39:K39"/>
    <mergeCell ref="M39:N39"/>
    <mergeCell ref="O39:P39"/>
    <mergeCell ref="Q39:R39"/>
    <mergeCell ref="F38:G38"/>
    <mergeCell ref="H38:I38"/>
    <mergeCell ref="J38:K38"/>
    <mergeCell ref="M38:N38"/>
    <mergeCell ref="O38:P38"/>
    <mergeCell ref="Q38:R38"/>
    <mergeCell ref="F37:G37"/>
    <mergeCell ref="H37:I37"/>
    <mergeCell ref="J37:K37"/>
    <mergeCell ref="M37:N37"/>
    <mergeCell ref="O37:P37"/>
    <mergeCell ref="Q37:R37"/>
    <mergeCell ref="F36:G36"/>
    <mergeCell ref="H36:I36"/>
    <mergeCell ref="J36:K36"/>
    <mergeCell ref="M36:N36"/>
    <mergeCell ref="O36:P36"/>
    <mergeCell ref="Q36:R36"/>
    <mergeCell ref="F35:G35"/>
    <mergeCell ref="H35:I35"/>
    <mergeCell ref="J35:K35"/>
    <mergeCell ref="M35:N35"/>
    <mergeCell ref="O35:P35"/>
    <mergeCell ref="Q35:R35"/>
    <mergeCell ref="F34:G34"/>
    <mergeCell ref="H34:I34"/>
    <mergeCell ref="J34:K34"/>
    <mergeCell ref="M34:N34"/>
    <mergeCell ref="O34:P34"/>
    <mergeCell ref="Q34:R34"/>
    <mergeCell ref="F33:G33"/>
    <mergeCell ref="H33:I33"/>
    <mergeCell ref="J33:K33"/>
    <mergeCell ref="M33:N33"/>
    <mergeCell ref="O33:P33"/>
    <mergeCell ref="Q33:R33"/>
    <mergeCell ref="F32:G32"/>
    <mergeCell ref="H32:I32"/>
    <mergeCell ref="J32:K32"/>
    <mergeCell ref="M32:N32"/>
    <mergeCell ref="O32:P32"/>
    <mergeCell ref="Q32:R32"/>
    <mergeCell ref="F31:G31"/>
    <mergeCell ref="H31:I31"/>
    <mergeCell ref="J31:K31"/>
    <mergeCell ref="M31:N31"/>
    <mergeCell ref="O31:P31"/>
    <mergeCell ref="Q31:R31"/>
    <mergeCell ref="F30:G30"/>
    <mergeCell ref="H30:I30"/>
    <mergeCell ref="J30:K30"/>
    <mergeCell ref="M30:N30"/>
    <mergeCell ref="O30:P30"/>
    <mergeCell ref="Q30:R30"/>
    <mergeCell ref="F29:G29"/>
    <mergeCell ref="H29:I29"/>
    <mergeCell ref="J29:K29"/>
    <mergeCell ref="M29:N29"/>
    <mergeCell ref="O29:P29"/>
    <mergeCell ref="Q29:R29"/>
    <mergeCell ref="F28:G28"/>
    <mergeCell ref="H28:I28"/>
    <mergeCell ref="J28:K28"/>
    <mergeCell ref="M28:N28"/>
    <mergeCell ref="O28:P28"/>
    <mergeCell ref="Q28:R28"/>
    <mergeCell ref="F27:G27"/>
    <mergeCell ref="H27:I27"/>
    <mergeCell ref="J27:K27"/>
    <mergeCell ref="M27:N27"/>
    <mergeCell ref="O27:P27"/>
    <mergeCell ref="Q27:R27"/>
    <mergeCell ref="F26:G26"/>
    <mergeCell ref="H26:I26"/>
    <mergeCell ref="J26:K26"/>
    <mergeCell ref="M26:N26"/>
    <mergeCell ref="O26:P26"/>
    <mergeCell ref="Q26:R26"/>
    <mergeCell ref="F25:G25"/>
    <mergeCell ref="H25:I25"/>
    <mergeCell ref="J25:K25"/>
    <mergeCell ref="M25:N25"/>
    <mergeCell ref="O25:P25"/>
    <mergeCell ref="Q25:R25"/>
    <mergeCell ref="F24:G24"/>
    <mergeCell ref="H24:I24"/>
    <mergeCell ref="J24:K24"/>
    <mergeCell ref="M24:N24"/>
    <mergeCell ref="O24:P24"/>
    <mergeCell ref="Q24:R24"/>
    <mergeCell ref="F23:G23"/>
    <mergeCell ref="H23:I23"/>
    <mergeCell ref="J23:K23"/>
    <mergeCell ref="M23:N23"/>
    <mergeCell ref="O23:P23"/>
    <mergeCell ref="Q23:R23"/>
    <mergeCell ref="F22:G22"/>
    <mergeCell ref="H22:I22"/>
    <mergeCell ref="J22:K22"/>
    <mergeCell ref="M22:N22"/>
    <mergeCell ref="O22:P22"/>
    <mergeCell ref="Q22:R22"/>
    <mergeCell ref="F21:G21"/>
    <mergeCell ref="H21:I21"/>
    <mergeCell ref="J21:K21"/>
    <mergeCell ref="M21:N21"/>
    <mergeCell ref="O21:P21"/>
    <mergeCell ref="Q21:R21"/>
    <mergeCell ref="F20:G20"/>
    <mergeCell ref="H20:I20"/>
    <mergeCell ref="J20:K20"/>
    <mergeCell ref="M20:N20"/>
    <mergeCell ref="O20:P20"/>
    <mergeCell ref="Q20:R20"/>
    <mergeCell ref="F19:G19"/>
    <mergeCell ref="H19:I19"/>
    <mergeCell ref="J19:K19"/>
    <mergeCell ref="M19:N19"/>
    <mergeCell ref="O19:P19"/>
    <mergeCell ref="Q19:R19"/>
    <mergeCell ref="F18:G18"/>
    <mergeCell ref="H18:I18"/>
    <mergeCell ref="J18:K18"/>
    <mergeCell ref="M18:N18"/>
    <mergeCell ref="O18:P18"/>
    <mergeCell ref="Q18:R18"/>
    <mergeCell ref="F17:G17"/>
    <mergeCell ref="H17:I17"/>
    <mergeCell ref="J17:K17"/>
    <mergeCell ref="M17:N17"/>
    <mergeCell ref="O17:P17"/>
    <mergeCell ref="Q17:R17"/>
    <mergeCell ref="F16:G16"/>
    <mergeCell ref="H16:I16"/>
    <mergeCell ref="J16:K16"/>
    <mergeCell ref="M16:N16"/>
    <mergeCell ref="O16:P16"/>
    <mergeCell ref="Q16:R16"/>
    <mergeCell ref="F15:G15"/>
    <mergeCell ref="H15:I15"/>
    <mergeCell ref="J15:K15"/>
    <mergeCell ref="M15:N15"/>
    <mergeCell ref="O15:P15"/>
    <mergeCell ref="Q15:R15"/>
    <mergeCell ref="F14:G14"/>
    <mergeCell ref="H14:I14"/>
    <mergeCell ref="J14:K14"/>
    <mergeCell ref="M14:N14"/>
    <mergeCell ref="O14:P14"/>
    <mergeCell ref="Q14:R14"/>
    <mergeCell ref="F13:G13"/>
    <mergeCell ref="H13:I13"/>
    <mergeCell ref="J13:K13"/>
    <mergeCell ref="M13:N13"/>
    <mergeCell ref="O13:P13"/>
    <mergeCell ref="Q13:R13"/>
    <mergeCell ref="F12:G12"/>
    <mergeCell ref="H12:I12"/>
    <mergeCell ref="J12:K12"/>
    <mergeCell ref="M12:N12"/>
    <mergeCell ref="O12:P12"/>
    <mergeCell ref="Q12:R12"/>
    <mergeCell ref="F11:G11"/>
    <mergeCell ref="H11:I11"/>
    <mergeCell ref="J11:K11"/>
    <mergeCell ref="M11:N11"/>
    <mergeCell ref="O11:P11"/>
    <mergeCell ref="Q11:R11"/>
    <mergeCell ref="Q10:R10"/>
    <mergeCell ref="Q8:R8"/>
    <mergeCell ref="C9:D9"/>
    <mergeCell ref="F9:G9"/>
    <mergeCell ref="H9:I9"/>
    <mergeCell ref="J9:K9"/>
    <mergeCell ref="M9:N9"/>
    <mergeCell ref="O9:P9"/>
    <mergeCell ref="Q9:R9"/>
    <mergeCell ref="C8:D8"/>
    <mergeCell ref="F8:G8"/>
    <mergeCell ref="H8:I8"/>
    <mergeCell ref="J8:K8"/>
    <mergeCell ref="M8:N8"/>
    <mergeCell ref="O8:P8"/>
    <mergeCell ref="F10:G10"/>
    <mergeCell ref="H10:I10"/>
    <mergeCell ref="J10:K10"/>
    <mergeCell ref="M10:N10"/>
    <mergeCell ref="O10:P10"/>
    <mergeCell ref="B1:F1"/>
    <mergeCell ref="B2:D2"/>
    <mergeCell ref="E2:F2"/>
    <mergeCell ref="I2:Q2"/>
    <mergeCell ref="C4:R4"/>
    <mergeCell ref="C6:D7"/>
    <mergeCell ref="F6:K6"/>
    <mergeCell ref="M6:R6"/>
    <mergeCell ref="F7:G7"/>
    <mergeCell ref="H7:I7"/>
    <mergeCell ref="J7:K7"/>
    <mergeCell ref="M7:N7"/>
    <mergeCell ref="O7:P7"/>
    <mergeCell ref="Q7:R7"/>
  </mergeCells>
  <pageMargins left="0.15748031496062992" right="0.15748031496062992" top="0.19685039370078741" bottom="0.19685039370078741" header="0" footer="0"/>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2" customWidth="1"/>
    <col min="2" max="2" width="2.5703125" style="412" customWidth="1"/>
    <col min="3" max="3" width="2" style="412" customWidth="1"/>
    <col min="4" max="4" width="13.28515625" style="412" customWidth="1"/>
    <col min="5" max="5" width="6.28515625" style="412" customWidth="1"/>
    <col min="6" max="8" width="7.140625" style="412" customWidth="1"/>
    <col min="9" max="9" width="6.42578125" style="412" customWidth="1"/>
    <col min="10" max="10" width="6.5703125" style="412" customWidth="1"/>
    <col min="11" max="11" width="7.28515625" style="412" customWidth="1"/>
    <col min="12" max="12" width="28.42578125" style="412" customWidth="1"/>
    <col min="13" max="13" width="2.5703125" style="412" customWidth="1"/>
    <col min="14" max="14" width="1" style="412" customWidth="1"/>
    <col min="15" max="29" width="9.140625" style="412"/>
    <col min="30" max="30" width="15.140625" style="412" customWidth="1"/>
    <col min="31" max="34" width="6.42578125" style="412" customWidth="1"/>
    <col min="35" max="36" width="2.140625" style="412" customWidth="1"/>
    <col min="37" max="38" width="6.42578125" style="412" customWidth="1"/>
    <col min="39" max="39" width="15.140625" style="412" customWidth="1"/>
    <col min="40" max="41" width="6.42578125" style="412" customWidth="1"/>
    <col min="42" max="16384" width="9.140625" style="412"/>
  </cols>
  <sheetData>
    <row r="1" spans="1:41" ht="13.5" customHeight="1" x14ac:dyDescent="0.2">
      <c r="A1" s="407"/>
      <c r="B1" s="411"/>
      <c r="C1" s="411"/>
      <c r="D1" s="411"/>
      <c r="E1" s="411"/>
      <c r="F1" s="408"/>
      <c r="G1" s="408"/>
      <c r="H1" s="408"/>
      <c r="I1" s="408"/>
      <c r="J1" s="408"/>
      <c r="K1" s="408"/>
      <c r="L1" s="1765" t="s">
        <v>333</v>
      </c>
      <c r="M1" s="1765"/>
      <c r="N1" s="407"/>
    </row>
    <row r="2" spans="1:41" ht="6" customHeight="1" x14ac:dyDescent="0.2">
      <c r="A2" s="407"/>
      <c r="B2" s="1766"/>
      <c r="C2" s="1767"/>
      <c r="D2" s="1767"/>
      <c r="E2" s="526"/>
      <c r="F2" s="526"/>
      <c r="G2" s="526"/>
      <c r="H2" s="526"/>
      <c r="I2" s="526"/>
      <c r="J2" s="526"/>
      <c r="K2" s="526"/>
      <c r="L2" s="458"/>
      <c r="M2" s="417"/>
      <c r="N2" s="407"/>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row>
    <row r="3" spans="1:41" ht="11.25" customHeight="1" thickBot="1" x14ac:dyDescent="0.25">
      <c r="A3" s="407"/>
      <c r="B3" s="470"/>
      <c r="C3" s="417"/>
      <c r="D3" s="417"/>
      <c r="E3" s="417"/>
      <c r="F3" s="417"/>
      <c r="G3" s="417"/>
      <c r="H3" s="417"/>
      <c r="I3" s="417"/>
      <c r="J3" s="417"/>
      <c r="K3" s="417"/>
      <c r="L3" s="580" t="s">
        <v>73</v>
      </c>
      <c r="M3" s="417"/>
      <c r="N3" s="407"/>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row>
    <row r="4" spans="1:41" s="421" customFormat="1" ht="13.5" customHeight="1" thickBot="1" x14ac:dyDescent="0.25">
      <c r="A4" s="419"/>
      <c r="B4" s="574"/>
      <c r="C4" s="1757" t="s">
        <v>132</v>
      </c>
      <c r="D4" s="1758"/>
      <c r="E4" s="1758"/>
      <c r="F4" s="1758"/>
      <c r="G4" s="1758"/>
      <c r="H4" s="1758"/>
      <c r="I4" s="1758"/>
      <c r="J4" s="1758"/>
      <c r="K4" s="1758"/>
      <c r="L4" s="1759"/>
      <c r="M4" s="417"/>
      <c r="N4" s="419"/>
      <c r="O4" s="638"/>
      <c r="P4" s="638"/>
      <c r="Q4" s="638"/>
      <c r="R4" s="638"/>
      <c r="S4" s="638"/>
      <c r="T4" s="638"/>
      <c r="U4" s="638"/>
      <c r="V4" s="638"/>
      <c r="W4" s="638"/>
      <c r="X4" s="638"/>
      <c r="Y4" s="638"/>
      <c r="Z4" s="638"/>
      <c r="AA4" s="638"/>
      <c r="AB4" s="638"/>
      <c r="AC4" s="638"/>
      <c r="AD4" s="750"/>
      <c r="AE4" s="750"/>
      <c r="AF4" s="750"/>
      <c r="AG4" s="750"/>
      <c r="AH4" s="750"/>
      <c r="AI4" s="750"/>
      <c r="AJ4" s="750"/>
      <c r="AK4" s="750"/>
      <c r="AL4" s="750"/>
      <c r="AM4" s="750"/>
      <c r="AN4" s="750"/>
      <c r="AO4" s="750"/>
    </row>
    <row r="5" spans="1:41" s="756" customFormat="1" x14ac:dyDescent="0.2">
      <c r="B5" s="757"/>
      <c r="C5" s="1732" t="s">
        <v>133</v>
      </c>
      <c r="D5" s="1732"/>
      <c r="E5" s="584"/>
      <c r="F5" s="509"/>
      <c r="G5" s="509"/>
      <c r="H5" s="509"/>
      <c r="I5" s="509"/>
      <c r="J5" s="509"/>
      <c r="K5" s="509"/>
      <c r="L5" s="459"/>
      <c r="M5" s="459"/>
      <c r="N5" s="760"/>
      <c r="O5" s="758"/>
      <c r="P5" s="758"/>
      <c r="Q5" s="758"/>
      <c r="R5" s="758"/>
      <c r="S5" s="758"/>
      <c r="T5" s="758"/>
      <c r="U5" s="758"/>
      <c r="V5" s="758"/>
      <c r="W5" s="758"/>
      <c r="X5" s="758"/>
      <c r="Y5" s="758"/>
      <c r="Z5" s="758"/>
      <c r="AA5" s="758"/>
      <c r="AB5" s="758"/>
      <c r="AC5" s="758"/>
      <c r="AD5" s="759"/>
      <c r="AE5" s="759"/>
      <c r="AF5" s="759"/>
      <c r="AG5" s="759"/>
      <c r="AH5" s="759"/>
      <c r="AI5" s="759"/>
      <c r="AJ5" s="759"/>
      <c r="AK5" s="759"/>
      <c r="AL5" s="759"/>
      <c r="AM5" s="759"/>
      <c r="AO5" s="759"/>
    </row>
    <row r="6" spans="1:41" ht="13.5" customHeight="1" x14ac:dyDescent="0.2">
      <c r="A6" s="407"/>
      <c r="B6" s="470"/>
      <c r="C6" s="1732"/>
      <c r="D6" s="1732"/>
      <c r="E6" s="1763">
        <v>2017</v>
      </c>
      <c r="F6" s="1763"/>
      <c r="G6" s="1763"/>
      <c r="H6" s="1763"/>
      <c r="I6" s="1763"/>
      <c r="J6" s="1763"/>
      <c r="K6" s="1768" t="str">
        <f xml:space="preserve"> CONCATENATE("valor médio de ",J7,H6)</f>
        <v>valor médio de ago.</v>
      </c>
      <c r="L6" s="509"/>
      <c r="M6" s="459"/>
      <c r="N6" s="579"/>
      <c r="O6" s="469"/>
      <c r="P6" s="469"/>
      <c r="Q6" s="469"/>
      <c r="R6" s="469"/>
      <c r="S6" s="469"/>
      <c r="T6" s="469"/>
      <c r="U6" s="469"/>
      <c r="V6" s="469"/>
      <c r="W6" s="469"/>
      <c r="X6" s="469"/>
      <c r="Y6" s="469"/>
      <c r="Z6" s="469"/>
      <c r="AA6" s="469"/>
      <c r="AB6" s="469"/>
      <c r="AC6" s="469"/>
      <c r="AD6" s="751"/>
      <c r="AE6" s="763" t="s">
        <v>346</v>
      </c>
      <c r="AF6" s="763"/>
      <c r="AG6" s="763" t="s">
        <v>347</v>
      </c>
      <c r="AH6" s="763"/>
      <c r="AI6" s="751"/>
      <c r="AJ6" s="751"/>
      <c r="AK6" s="751"/>
      <c r="AL6" s="751"/>
      <c r="AM6" s="751"/>
      <c r="AN6" s="764" t="str">
        <f>VLOOKUP(AI8,AJ8:AK9,2,FALSE)</f>
        <v>família</v>
      </c>
      <c r="AO6" s="763"/>
    </row>
    <row r="7" spans="1:41" ht="14.25" customHeight="1" x14ac:dyDescent="0.2">
      <c r="A7" s="407"/>
      <c r="B7" s="470"/>
      <c r="C7" s="447"/>
      <c r="D7" s="447"/>
      <c r="E7" s="1108" t="s">
        <v>103</v>
      </c>
      <c r="F7" s="1108" t="s">
        <v>102</v>
      </c>
      <c r="G7" s="1108" t="s">
        <v>101</v>
      </c>
      <c r="H7" s="1108" t="s">
        <v>100</v>
      </c>
      <c r="I7" s="1108" t="s">
        <v>99</v>
      </c>
      <c r="J7" s="1108" t="s">
        <v>98</v>
      </c>
      <c r="K7" s="1769" t="e">
        <f xml:space="preserve"> CONCATENATE("valor médio de ",#REF!,#REF!)</f>
        <v>#REF!</v>
      </c>
      <c r="L7" s="459"/>
      <c r="M7" s="507"/>
      <c r="N7" s="579"/>
      <c r="O7" s="469"/>
      <c r="P7" s="469"/>
      <c r="Q7" s="469"/>
      <c r="R7" s="469"/>
      <c r="S7" s="469"/>
      <c r="T7" s="469"/>
      <c r="U7" s="469"/>
      <c r="V7" s="469"/>
      <c r="W7" s="469"/>
      <c r="X7" s="469"/>
      <c r="Y7" s="469"/>
      <c r="Z7" s="469"/>
      <c r="AA7" s="469"/>
      <c r="AB7" s="469"/>
      <c r="AC7" s="469"/>
      <c r="AD7" s="751"/>
      <c r="AE7" s="752" t="s">
        <v>348</v>
      </c>
      <c r="AF7" s="751" t="s">
        <v>68</v>
      </c>
      <c r="AG7" s="752" t="s">
        <v>348</v>
      </c>
      <c r="AH7" s="751" t="s">
        <v>68</v>
      </c>
      <c r="AI7" s="753"/>
      <c r="AJ7" s="751"/>
      <c r="AK7" s="751"/>
      <c r="AL7" s="751"/>
      <c r="AM7" s="751"/>
      <c r="AN7" s="752" t="s">
        <v>348</v>
      </c>
      <c r="AO7" s="751" t="s">
        <v>68</v>
      </c>
    </row>
    <row r="8" spans="1:41" s="691" customFormat="1" x14ac:dyDescent="0.2">
      <c r="A8" s="687"/>
      <c r="B8" s="688"/>
      <c r="C8" s="689" t="s">
        <v>68</v>
      </c>
      <c r="D8" s="690"/>
      <c r="E8" s="383">
        <v>95482</v>
      </c>
      <c r="F8" s="383">
        <v>96034</v>
      </c>
      <c r="G8" s="383">
        <v>94322</v>
      </c>
      <c r="H8" s="383">
        <v>95267</v>
      </c>
      <c r="I8" s="383">
        <v>94687</v>
      </c>
      <c r="J8" s="383">
        <v>94521</v>
      </c>
      <c r="K8" s="765">
        <v>254.14</v>
      </c>
      <c r="L8" s="692"/>
      <c r="M8" s="693"/>
      <c r="N8" s="687"/>
      <c r="O8" s="801"/>
      <c r="P8" s="800"/>
      <c r="Q8" s="801"/>
      <c r="R8" s="801"/>
      <c r="S8" s="694"/>
      <c r="T8" s="694"/>
      <c r="U8" s="694"/>
      <c r="V8" s="694"/>
      <c r="W8" s="694"/>
      <c r="X8" s="694"/>
      <c r="Y8" s="694"/>
      <c r="Z8" s="694"/>
      <c r="AA8" s="694"/>
      <c r="AB8" s="694"/>
      <c r="AC8" s="694"/>
      <c r="AD8" s="750" t="str">
        <f>+C9</f>
        <v>Aveiro</v>
      </c>
      <c r="AE8" s="754">
        <f>+K9</f>
        <v>253.04</v>
      </c>
      <c r="AF8" s="754">
        <f>+$K$8</f>
        <v>254.14</v>
      </c>
      <c r="AG8" s="754">
        <f>+K46</f>
        <v>120.87</v>
      </c>
      <c r="AH8" s="754">
        <f t="shared" ref="AH8:AH27" si="0">+$K$45</f>
        <v>111.87</v>
      </c>
      <c r="AI8" s="750">
        <v>1</v>
      </c>
      <c r="AJ8" s="750">
        <v>1</v>
      </c>
      <c r="AK8" s="750" t="s">
        <v>346</v>
      </c>
      <c r="AL8" s="750"/>
      <c r="AM8" s="750" t="str">
        <f>+AD8</f>
        <v>Aveiro</v>
      </c>
      <c r="AN8" s="755">
        <f>INDEX($AD$7:$AH$27,MATCH($AM8,$AD$7:$AD$27,0),MATCH(AN$7,$AD$7:$AH$7,0)+2*($AI$8-1))</f>
        <v>253.04</v>
      </c>
      <c r="AO8" s="755">
        <f>INDEX($AD$7:$AH$27,MATCH($AM8,$AD$7:$AD$27,0),MATCH(AO$7,$AD$7:$AH$7,0)+2*($AI$8-1))</f>
        <v>254.14</v>
      </c>
    </row>
    <row r="9" spans="1:41" x14ac:dyDescent="0.2">
      <c r="A9" s="407"/>
      <c r="B9" s="470"/>
      <c r="C9" s="95" t="s">
        <v>62</v>
      </c>
      <c r="D9" s="415"/>
      <c r="E9" s="335">
        <v>4929</v>
      </c>
      <c r="F9" s="335">
        <v>5018</v>
      </c>
      <c r="G9" s="335">
        <v>4933</v>
      </c>
      <c r="H9" s="335">
        <v>4903</v>
      </c>
      <c r="I9" s="335">
        <v>4881</v>
      </c>
      <c r="J9" s="335">
        <v>4879</v>
      </c>
      <c r="K9" s="766">
        <v>253.04</v>
      </c>
      <c r="L9" s="459"/>
      <c r="M9" s="507"/>
      <c r="N9" s="407"/>
      <c r="O9" s="469"/>
      <c r="P9" s="469"/>
      <c r="Q9" s="469"/>
      <c r="R9" s="469"/>
      <c r="S9" s="469"/>
      <c r="T9" s="469"/>
      <c r="U9" s="469"/>
      <c r="V9" s="469"/>
      <c r="W9" s="469"/>
      <c r="X9" s="469"/>
      <c r="Y9" s="469"/>
      <c r="Z9" s="469"/>
      <c r="AA9" s="469"/>
      <c r="AB9" s="469"/>
      <c r="AC9" s="469"/>
      <c r="AD9" s="750" t="str">
        <f t="shared" ref="AD9:AD26" si="1">+C10</f>
        <v>Beja</v>
      </c>
      <c r="AE9" s="754">
        <f t="shared" ref="AE9:AE26" si="2">+K10</f>
        <v>322.20999999999998</v>
      </c>
      <c r="AF9" s="754">
        <f t="shared" ref="AF9:AF27" si="3">+$K$8</f>
        <v>254.14</v>
      </c>
      <c r="AG9" s="754">
        <f t="shared" ref="AG9:AG26" si="4">+K47</f>
        <v>112.73</v>
      </c>
      <c r="AH9" s="754">
        <f t="shared" si="0"/>
        <v>111.87</v>
      </c>
      <c r="AI9" s="751"/>
      <c r="AJ9" s="751">
        <v>2</v>
      </c>
      <c r="AK9" s="751" t="s">
        <v>347</v>
      </c>
      <c r="AL9" s="751"/>
      <c r="AM9" s="750" t="str">
        <f t="shared" ref="AM9:AM27" si="5">+AD9</f>
        <v>Beja</v>
      </c>
      <c r="AN9" s="755">
        <f t="shared" ref="AN9:AO27" si="6">INDEX($AD$7:$AH$27,MATCH($AM9,$AD$7:$AD$27,0),MATCH(AN$7,$AD$7:$AH$7,0)+2*($AI$8-1))</f>
        <v>322.20999999999998</v>
      </c>
      <c r="AO9" s="755">
        <f t="shared" si="6"/>
        <v>254.14</v>
      </c>
    </row>
    <row r="10" spans="1:41" x14ac:dyDescent="0.2">
      <c r="A10" s="407"/>
      <c r="B10" s="470"/>
      <c r="C10" s="95" t="s">
        <v>55</v>
      </c>
      <c r="D10" s="415"/>
      <c r="E10" s="335">
        <v>1687</v>
      </c>
      <c r="F10" s="335">
        <v>1668</v>
      </c>
      <c r="G10" s="335">
        <v>1630</v>
      </c>
      <c r="H10" s="335">
        <v>1583</v>
      </c>
      <c r="I10" s="335">
        <v>1583</v>
      </c>
      <c r="J10" s="335">
        <v>1607</v>
      </c>
      <c r="K10" s="766">
        <v>322.20999999999998</v>
      </c>
      <c r="L10" s="459"/>
      <c r="M10" s="507"/>
      <c r="N10" s="407"/>
      <c r="O10" s="469"/>
      <c r="P10" s="469"/>
      <c r="Q10" s="469"/>
      <c r="R10" s="469"/>
      <c r="S10" s="469"/>
      <c r="T10" s="469"/>
      <c r="U10" s="469"/>
      <c r="V10" s="469"/>
      <c r="W10" s="469"/>
      <c r="X10" s="469"/>
      <c r="Y10" s="469"/>
      <c r="Z10" s="469"/>
      <c r="AA10" s="469"/>
      <c r="AB10" s="469"/>
      <c r="AC10" s="469"/>
      <c r="AD10" s="750" t="str">
        <f t="shared" si="1"/>
        <v>Braga</v>
      </c>
      <c r="AE10" s="754">
        <f t="shared" si="2"/>
        <v>239.66</v>
      </c>
      <c r="AF10" s="754">
        <f t="shared" si="3"/>
        <v>254.14</v>
      </c>
      <c r="AG10" s="754">
        <f t="shared" si="4"/>
        <v>116.56</v>
      </c>
      <c r="AH10" s="754">
        <f t="shared" si="0"/>
        <v>111.87</v>
      </c>
      <c r="AI10" s="751"/>
      <c r="AJ10" s="751"/>
      <c r="AK10" s="751"/>
      <c r="AL10" s="751"/>
      <c r="AM10" s="750" t="str">
        <f t="shared" si="5"/>
        <v>Braga</v>
      </c>
      <c r="AN10" s="755">
        <f t="shared" si="6"/>
        <v>239.66</v>
      </c>
      <c r="AO10" s="755">
        <f t="shared" si="6"/>
        <v>254.14</v>
      </c>
    </row>
    <row r="11" spans="1:41" x14ac:dyDescent="0.2">
      <c r="A11" s="407"/>
      <c r="B11" s="470"/>
      <c r="C11" s="95" t="s">
        <v>64</v>
      </c>
      <c r="D11" s="415"/>
      <c r="E11" s="335">
        <v>2997</v>
      </c>
      <c r="F11" s="335">
        <v>2939</v>
      </c>
      <c r="G11" s="335">
        <v>2880</v>
      </c>
      <c r="H11" s="335">
        <v>2913</v>
      </c>
      <c r="I11" s="335">
        <v>2878</v>
      </c>
      <c r="J11" s="335">
        <v>2893</v>
      </c>
      <c r="K11" s="766">
        <v>239.66</v>
      </c>
      <c r="L11" s="459"/>
      <c r="M11" s="507"/>
      <c r="N11" s="407"/>
      <c r="O11" s="469"/>
      <c r="P11" s="469"/>
      <c r="Q11" s="469"/>
      <c r="R11" s="469"/>
      <c r="S11" s="469"/>
      <c r="T11" s="469"/>
      <c r="U11" s="469"/>
      <c r="V11" s="469"/>
      <c r="W11" s="469"/>
      <c r="X11" s="469"/>
      <c r="Y11" s="469"/>
      <c r="Z11" s="469"/>
      <c r="AA11" s="469"/>
      <c r="AB11" s="469"/>
      <c r="AC11" s="469"/>
      <c r="AD11" s="750" t="str">
        <f t="shared" si="1"/>
        <v>Bragança</v>
      </c>
      <c r="AE11" s="754">
        <f t="shared" si="2"/>
        <v>272.77999999999997</v>
      </c>
      <c r="AF11" s="754">
        <f t="shared" si="3"/>
        <v>254.14</v>
      </c>
      <c r="AG11" s="754">
        <f t="shared" si="4"/>
        <v>116.94</v>
      </c>
      <c r="AH11" s="754">
        <f t="shared" si="0"/>
        <v>111.87</v>
      </c>
      <c r="AI11" s="751"/>
      <c r="AJ11" s="751"/>
      <c r="AK11" s="751"/>
      <c r="AL11" s="751"/>
      <c r="AM11" s="750" t="str">
        <f t="shared" si="5"/>
        <v>Bragança</v>
      </c>
      <c r="AN11" s="755">
        <f t="shared" si="6"/>
        <v>272.77999999999997</v>
      </c>
      <c r="AO11" s="755">
        <f t="shared" si="6"/>
        <v>254.14</v>
      </c>
    </row>
    <row r="12" spans="1:41" x14ac:dyDescent="0.2">
      <c r="A12" s="407"/>
      <c r="B12" s="470"/>
      <c r="C12" s="95" t="s">
        <v>66</v>
      </c>
      <c r="D12" s="415"/>
      <c r="E12" s="335">
        <v>902</v>
      </c>
      <c r="F12" s="335">
        <v>909</v>
      </c>
      <c r="G12" s="335">
        <v>889</v>
      </c>
      <c r="H12" s="335">
        <v>888</v>
      </c>
      <c r="I12" s="335">
        <v>884</v>
      </c>
      <c r="J12" s="335">
        <v>885</v>
      </c>
      <c r="K12" s="766">
        <v>272.77999999999997</v>
      </c>
      <c r="L12" s="459"/>
      <c r="M12" s="507"/>
      <c r="N12" s="407"/>
      <c r="AD12" s="750" t="str">
        <f t="shared" si="1"/>
        <v>Castelo Branco</v>
      </c>
      <c r="AE12" s="754">
        <f t="shared" si="2"/>
        <v>251.56</v>
      </c>
      <c r="AF12" s="754">
        <f t="shared" si="3"/>
        <v>254.14</v>
      </c>
      <c r="AG12" s="754">
        <f t="shared" si="4"/>
        <v>113.26</v>
      </c>
      <c r="AH12" s="754">
        <f t="shared" si="0"/>
        <v>111.87</v>
      </c>
      <c r="AI12" s="753"/>
      <c r="AJ12" s="753"/>
      <c r="AK12" s="753"/>
      <c r="AL12" s="753"/>
      <c r="AM12" s="750" t="str">
        <f t="shared" si="5"/>
        <v>Castelo Branco</v>
      </c>
      <c r="AN12" s="755">
        <f t="shared" si="6"/>
        <v>251.56</v>
      </c>
      <c r="AO12" s="755">
        <f t="shared" si="6"/>
        <v>254.14</v>
      </c>
    </row>
    <row r="13" spans="1:41" x14ac:dyDescent="0.2">
      <c r="A13" s="407"/>
      <c r="B13" s="470"/>
      <c r="C13" s="95" t="s">
        <v>75</v>
      </c>
      <c r="D13" s="415"/>
      <c r="E13" s="335">
        <v>1612</v>
      </c>
      <c r="F13" s="335">
        <v>1618</v>
      </c>
      <c r="G13" s="335">
        <v>1611</v>
      </c>
      <c r="H13" s="335">
        <v>1591</v>
      </c>
      <c r="I13" s="335">
        <v>1588</v>
      </c>
      <c r="J13" s="335">
        <v>1606</v>
      </c>
      <c r="K13" s="766">
        <v>251.56</v>
      </c>
      <c r="L13" s="459"/>
      <c r="M13" s="507"/>
      <c r="N13" s="407"/>
      <c r="AD13" s="750" t="str">
        <f t="shared" si="1"/>
        <v>Coimbra</v>
      </c>
      <c r="AE13" s="754">
        <f t="shared" si="2"/>
        <v>224.04</v>
      </c>
      <c r="AF13" s="754">
        <f t="shared" si="3"/>
        <v>254.14</v>
      </c>
      <c r="AG13" s="754">
        <f t="shared" si="4"/>
        <v>122.02</v>
      </c>
      <c r="AH13" s="754">
        <f t="shared" si="0"/>
        <v>111.87</v>
      </c>
      <c r="AI13" s="753"/>
      <c r="AJ13" s="753"/>
      <c r="AK13" s="753"/>
      <c r="AL13" s="753"/>
      <c r="AM13" s="750" t="str">
        <f t="shared" si="5"/>
        <v>Coimbra</v>
      </c>
      <c r="AN13" s="755">
        <f t="shared" si="6"/>
        <v>224.04</v>
      </c>
      <c r="AO13" s="755">
        <f t="shared" si="6"/>
        <v>254.14</v>
      </c>
    </row>
    <row r="14" spans="1:41" x14ac:dyDescent="0.2">
      <c r="A14" s="407"/>
      <c r="B14" s="470"/>
      <c r="C14" s="95" t="s">
        <v>61</v>
      </c>
      <c r="D14" s="415"/>
      <c r="E14" s="335">
        <v>3562</v>
      </c>
      <c r="F14" s="335">
        <v>3558</v>
      </c>
      <c r="G14" s="335">
        <v>3523</v>
      </c>
      <c r="H14" s="335">
        <v>3533</v>
      </c>
      <c r="I14" s="335">
        <v>3506</v>
      </c>
      <c r="J14" s="335">
        <v>3487</v>
      </c>
      <c r="K14" s="766">
        <v>224.04</v>
      </c>
      <c r="L14" s="459"/>
      <c r="M14" s="507"/>
      <c r="N14" s="407"/>
      <c r="AD14" s="750" t="str">
        <f t="shared" si="1"/>
        <v>Évora</v>
      </c>
      <c r="AE14" s="754">
        <f t="shared" si="2"/>
        <v>274.04000000000002</v>
      </c>
      <c r="AF14" s="754">
        <f t="shared" si="3"/>
        <v>254.14</v>
      </c>
      <c r="AG14" s="754">
        <f t="shared" si="4"/>
        <v>105.72</v>
      </c>
      <c r="AH14" s="754">
        <f t="shared" si="0"/>
        <v>111.87</v>
      </c>
      <c r="AI14" s="753"/>
      <c r="AJ14" s="753"/>
      <c r="AK14" s="753"/>
      <c r="AL14" s="753"/>
      <c r="AM14" s="750" t="str">
        <f t="shared" si="5"/>
        <v>Évora</v>
      </c>
      <c r="AN14" s="755">
        <f t="shared" si="6"/>
        <v>274.04000000000002</v>
      </c>
      <c r="AO14" s="755">
        <f t="shared" si="6"/>
        <v>254.14</v>
      </c>
    </row>
    <row r="15" spans="1:41" x14ac:dyDescent="0.2">
      <c r="A15" s="407"/>
      <c r="B15" s="470"/>
      <c r="C15" s="95" t="s">
        <v>56</v>
      </c>
      <c r="D15" s="415"/>
      <c r="E15" s="335">
        <v>1520</v>
      </c>
      <c r="F15" s="335">
        <v>1503</v>
      </c>
      <c r="G15" s="335">
        <v>1518</v>
      </c>
      <c r="H15" s="335">
        <v>1469</v>
      </c>
      <c r="I15" s="335">
        <v>1453</v>
      </c>
      <c r="J15" s="335">
        <v>1435</v>
      </c>
      <c r="K15" s="766">
        <v>274.04000000000002</v>
      </c>
      <c r="L15" s="459"/>
      <c r="M15" s="507"/>
      <c r="N15" s="407"/>
      <c r="AD15" s="750" t="str">
        <f t="shared" si="1"/>
        <v>Faro</v>
      </c>
      <c r="AE15" s="754">
        <f t="shared" si="2"/>
        <v>252.99</v>
      </c>
      <c r="AF15" s="754">
        <f t="shared" si="3"/>
        <v>254.14</v>
      </c>
      <c r="AG15" s="754">
        <f t="shared" si="4"/>
        <v>116.72</v>
      </c>
      <c r="AH15" s="754">
        <f t="shared" si="0"/>
        <v>111.87</v>
      </c>
      <c r="AI15" s="753"/>
      <c r="AJ15" s="753"/>
      <c r="AK15" s="753"/>
      <c r="AL15" s="753"/>
      <c r="AM15" s="750" t="str">
        <f t="shared" si="5"/>
        <v>Faro</v>
      </c>
      <c r="AN15" s="755">
        <f t="shared" si="6"/>
        <v>252.99</v>
      </c>
      <c r="AO15" s="755">
        <f t="shared" si="6"/>
        <v>254.14</v>
      </c>
    </row>
    <row r="16" spans="1:41" x14ac:dyDescent="0.2">
      <c r="A16" s="407"/>
      <c r="B16" s="470"/>
      <c r="C16" s="95" t="s">
        <v>74</v>
      </c>
      <c r="D16" s="415"/>
      <c r="E16" s="335">
        <v>2927</v>
      </c>
      <c r="F16" s="335">
        <v>2944</v>
      </c>
      <c r="G16" s="335">
        <v>2940</v>
      </c>
      <c r="H16" s="335">
        <v>2870</v>
      </c>
      <c r="I16" s="335">
        <v>2729</v>
      </c>
      <c r="J16" s="335">
        <v>2483</v>
      </c>
      <c r="K16" s="766">
        <v>252.99</v>
      </c>
      <c r="L16" s="459"/>
      <c r="M16" s="507"/>
      <c r="N16" s="407"/>
      <c r="AD16" s="750" t="str">
        <f t="shared" si="1"/>
        <v>Guarda</v>
      </c>
      <c r="AE16" s="754">
        <f t="shared" si="2"/>
        <v>255.62</v>
      </c>
      <c r="AF16" s="754">
        <f t="shared" si="3"/>
        <v>254.14</v>
      </c>
      <c r="AG16" s="754">
        <f t="shared" si="4"/>
        <v>109.69</v>
      </c>
      <c r="AH16" s="754">
        <f t="shared" si="0"/>
        <v>111.87</v>
      </c>
      <c r="AI16" s="753"/>
      <c r="AJ16" s="753"/>
      <c r="AK16" s="753"/>
      <c r="AL16" s="753"/>
      <c r="AM16" s="750" t="str">
        <f t="shared" si="5"/>
        <v>Guarda</v>
      </c>
      <c r="AN16" s="755">
        <f t="shared" si="6"/>
        <v>255.62</v>
      </c>
      <c r="AO16" s="755">
        <f t="shared" si="6"/>
        <v>254.14</v>
      </c>
    </row>
    <row r="17" spans="1:41" x14ac:dyDescent="0.2">
      <c r="A17" s="407"/>
      <c r="B17" s="470"/>
      <c r="C17" s="95" t="s">
        <v>76</v>
      </c>
      <c r="D17" s="415"/>
      <c r="E17" s="335">
        <v>1315</v>
      </c>
      <c r="F17" s="335">
        <v>1298</v>
      </c>
      <c r="G17" s="335">
        <v>1282</v>
      </c>
      <c r="H17" s="335">
        <v>1293</v>
      </c>
      <c r="I17" s="335">
        <v>1313</v>
      </c>
      <c r="J17" s="335">
        <v>1308</v>
      </c>
      <c r="K17" s="766">
        <v>255.62</v>
      </c>
      <c r="L17" s="459"/>
      <c r="M17" s="507"/>
      <c r="N17" s="407"/>
      <c r="AD17" s="750" t="str">
        <f t="shared" si="1"/>
        <v>Leiria</v>
      </c>
      <c r="AE17" s="754">
        <f t="shared" si="2"/>
        <v>239.28</v>
      </c>
      <c r="AF17" s="754">
        <f t="shared" si="3"/>
        <v>254.14</v>
      </c>
      <c r="AG17" s="754">
        <f t="shared" si="4"/>
        <v>115.74</v>
      </c>
      <c r="AH17" s="754">
        <f t="shared" si="0"/>
        <v>111.87</v>
      </c>
      <c r="AI17" s="753"/>
      <c r="AJ17" s="753"/>
      <c r="AK17" s="753"/>
      <c r="AL17" s="753"/>
      <c r="AM17" s="750" t="str">
        <f t="shared" si="5"/>
        <v>Leiria</v>
      </c>
      <c r="AN17" s="755">
        <f t="shared" si="6"/>
        <v>239.28</v>
      </c>
      <c r="AO17" s="755">
        <f t="shared" si="6"/>
        <v>254.14</v>
      </c>
    </row>
    <row r="18" spans="1:41" x14ac:dyDescent="0.2">
      <c r="A18" s="407"/>
      <c r="B18" s="470"/>
      <c r="C18" s="95" t="s">
        <v>60</v>
      </c>
      <c r="D18" s="415"/>
      <c r="E18" s="335">
        <v>1997</v>
      </c>
      <c r="F18" s="335">
        <v>2077</v>
      </c>
      <c r="G18" s="335">
        <v>2034</v>
      </c>
      <c r="H18" s="335">
        <v>2052</v>
      </c>
      <c r="I18" s="335">
        <v>2018</v>
      </c>
      <c r="J18" s="335">
        <v>1980</v>
      </c>
      <c r="K18" s="766">
        <v>239.28</v>
      </c>
      <c r="L18" s="459"/>
      <c r="M18" s="507"/>
      <c r="N18" s="407"/>
      <c r="AD18" s="750" t="str">
        <f t="shared" si="1"/>
        <v>Lisboa</v>
      </c>
      <c r="AE18" s="754">
        <f t="shared" si="2"/>
        <v>258.35000000000002</v>
      </c>
      <c r="AF18" s="754">
        <f t="shared" si="3"/>
        <v>254.14</v>
      </c>
      <c r="AG18" s="754">
        <f t="shared" si="4"/>
        <v>114.76</v>
      </c>
      <c r="AH18" s="754">
        <f t="shared" si="0"/>
        <v>111.87</v>
      </c>
      <c r="AI18" s="753"/>
      <c r="AJ18" s="753"/>
      <c r="AK18" s="753"/>
      <c r="AL18" s="753"/>
      <c r="AM18" s="750" t="str">
        <f t="shared" si="5"/>
        <v>Lisboa</v>
      </c>
      <c r="AN18" s="755">
        <f t="shared" si="6"/>
        <v>258.35000000000002</v>
      </c>
      <c r="AO18" s="755">
        <f t="shared" si="6"/>
        <v>254.14</v>
      </c>
    </row>
    <row r="19" spans="1:41" x14ac:dyDescent="0.2">
      <c r="A19" s="407"/>
      <c r="B19" s="470"/>
      <c r="C19" s="95" t="s">
        <v>59</v>
      </c>
      <c r="D19" s="415"/>
      <c r="E19" s="335">
        <v>15833</v>
      </c>
      <c r="F19" s="335">
        <v>16097</v>
      </c>
      <c r="G19" s="335">
        <v>15914</v>
      </c>
      <c r="H19" s="335">
        <v>16321</v>
      </c>
      <c r="I19" s="335">
        <v>16266</v>
      </c>
      <c r="J19" s="335">
        <v>16410</v>
      </c>
      <c r="K19" s="766">
        <v>258.35000000000002</v>
      </c>
      <c r="L19" s="459"/>
      <c r="M19" s="507"/>
      <c r="N19" s="407"/>
      <c r="AD19" s="750" t="str">
        <f t="shared" si="1"/>
        <v>Portalegre</v>
      </c>
      <c r="AE19" s="754">
        <f t="shared" si="2"/>
        <v>300.77</v>
      </c>
      <c r="AF19" s="754">
        <f t="shared" si="3"/>
        <v>254.14</v>
      </c>
      <c r="AG19" s="754">
        <f t="shared" si="4"/>
        <v>114.08</v>
      </c>
      <c r="AH19" s="754">
        <f t="shared" si="0"/>
        <v>111.87</v>
      </c>
      <c r="AI19" s="753"/>
      <c r="AJ19" s="753"/>
      <c r="AK19" s="753"/>
      <c r="AL19" s="753"/>
      <c r="AM19" s="750" t="str">
        <f t="shared" si="5"/>
        <v>Portalegre</v>
      </c>
      <c r="AN19" s="755">
        <f t="shared" si="6"/>
        <v>300.77</v>
      </c>
      <c r="AO19" s="755">
        <f t="shared" si="6"/>
        <v>254.14</v>
      </c>
    </row>
    <row r="20" spans="1:41" x14ac:dyDescent="0.2">
      <c r="A20" s="407"/>
      <c r="B20" s="470"/>
      <c r="C20" s="95" t="s">
        <v>57</v>
      </c>
      <c r="D20" s="415"/>
      <c r="E20" s="335">
        <v>1296</v>
      </c>
      <c r="F20" s="335">
        <v>1285</v>
      </c>
      <c r="G20" s="335">
        <v>1257</v>
      </c>
      <c r="H20" s="335">
        <v>1260</v>
      </c>
      <c r="I20" s="335">
        <v>1244</v>
      </c>
      <c r="J20" s="335">
        <v>1265</v>
      </c>
      <c r="K20" s="766">
        <v>300.77</v>
      </c>
      <c r="L20" s="459"/>
      <c r="M20" s="507"/>
      <c r="N20" s="407"/>
      <c r="AD20" s="750" t="str">
        <f t="shared" si="1"/>
        <v>Porto</v>
      </c>
      <c r="AE20" s="754">
        <f t="shared" si="2"/>
        <v>245.88</v>
      </c>
      <c r="AF20" s="754">
        <f t="shared" si="3"/>
        <v>254.14</v>
      </c>
      <c r="AG20" s="754">
        <f t="shared" si="4"/>
        <v>113.04</v>
      </c>
      <c r="AH20" s="754">
        <f t="shared" si="0"/>
        <v>111.87</v>
      </c>
      <c r="AI20" s="753"/>
      <c r="AJ20" s="753"/>
      <c r="AK20" s="753"/>
      <c r="AL20" s="753"/>
      <c r="AM20" s="750" t="str">
        <f t="shared" si="5"/>
        <v>Porto</v>
      </c>
      <c r="AN20" s="755">
        <f t="shared" si="6"/>
        <v>245.88</v>
      </c>
      <c r="AO20" s="755">
        <f t="shared" si="6"/>
        <v>254.14</v>
      </c>
    </row>
    <row r="21" spans="1:41" x14ac:dyDescent="0.2">
      <c r="A21" s="407"/>
      <c r="B21" s="470"/>
      <c r="C21" s="95" t="s">
        <v>63</v>
      </c>
      <c r="D21" s="415"/>
      <c r="E21" s="335">
        <v>28527</v>
      </c>
      <c r="F21" s="335">
        <v>28695</v>
      </c>
      <c r="G21" s="335">
        <v>28031</v>
      </c>
      <c r="H21" s="335">
        <v>28451</v>
      </c>
      <c r="I21" s="335">
        <v>28377</v>
      </c>
      <c r="J21" s="335">
        <v>28479</v>
      </c>
      <c r="K21" s="766">
        <v>245.88</v>
      </c>
      <c r="L21" s="459"/>
      <c r="M21" s="507"/>
      <c r="N21" s="407"/>
      <c r="AD21" s="750" t="str">
        <f t="shared" si="1"/>
        <v>Santarém</v>
      </c>
      <c r="AE21" s="754">
        <f t="shared" si="2"/>
        <v>255.43</v>
      </c>
      <c r="AF21" s="754">
        <f t="shared" si="3"/>
        <v>254.14</v>
      </c>
      <c r="AG21" s="754">
        <f t="shared" si="4"/>
        <v>113.64</v>
      </c>
      <c r="AH21" s="754">
        <f t="shared" si="0"/>
        <v>111.87</v>
      </c>
      <c r="AI21" s="753"/>
      <c r="AJ21" s="753"/>
      <c r="AK21" s="753"/>
      <c r="AL21" s="753"/>
      <c r="AM21" s="750" t="str">
        <f t="shared" si="5"/>
        <v>Santarém</v>
      </c>
      <c r="AN21" s="755">
        <f t="shared" si="6"/>
        <v>255.43</v>
      </c>
      <c r="AO21" s="755">
        <f t="shared" si="6"/>
        <v>254.14</v>
      </c>
    </row>
    <row r="22" spans="1:41" x14ac:dyDescent="0.2">
      <c r="A22" s="407"/>
      <c r="B22" s="470"/>
      <c r="C22" s="95" t="s">
        <v>79</v>
      </c>
      <c r="D22" s="415"/>
      <c r="E22" s="335">
        <v>2632</v>
      </c>
      <c r="F22" s="335">
        <v>2644</v>
      </c>
      <c r="G22" s="335">
        <v>2591</v>
      </c>
      <c r="H22" s="335">
        <v>2559</v>
      </c>
      <c r="I22" s="335">
        <v>2507</v>
      </c>
      <c r="J22" s="335">
        <v>2508</v>
      </c>
      <c r="K22" s="766">
        <v>255.43</v>
      </c>
      <c r="L22" s="459"/>
      <c r="M22" s="507"/>
      <c r="N22" s="407"/>
      <c r="AD22" s="750" t="str">
        <f t="shared" si="1"/>
        <v>Setúbal</v>
      </c>
      <c r="AE22" s="754">
        <f t="shared" si="2"/>
        <v>271.43</v>
      </c>
      <c r="AF22" s="754">
        <f t="shared" si="3"/>
        <v>254.14</v>
      </c>
      <c r="AG22" s="754">
        <f t="shared" si="4"/>
        <v>120.42</v>
      </c>
      <c r="AH22" s="754">
        <f t="shared" si="0"/>
        <v>111.87</v>
      </c>
      <c r="AI22" s="753"/>
      <c r="AJ22" s="753"/>
      <c r="AK22" s="753"/>
      <c r="AL22" s="753"/>
      <c r="AM22" s="750" t="str">
        <f t="shared" si="5"/>
        <v>Setúbal</v>
      </c>
      <c r="AN22" s="755">
        <f t="shared" si="6"/>
        <v>271.43</v>
      </c>
      <c r="AO22" s="755">
        <f t="shared" si="6"/>
        <v>254.14</v>
      </c>
    </row>
    <row r="23" spans="1:41" x14ac:dyDescent="0.2">
      <c r="A23" s="407"/>
      <c r="B23" s="470"/>
      <c r="C23" s="95" t="s">
        <v>58</v>
      </c>
      <c r="D23" s="415"/>
      <c r="E23" s="335">
        <v>8312</v>
      </c>
      <c r="F23" s="335">
        <v>8316</v>
      </c>
      <c r="G23" s="335">
        <v>8111</v>
      </c>
      <c r="H23" s="335">
        <v>8288</v>
      </c>
      <c r="I23" s="335">
        <v>8272</v>
      </c>
      <c r="J23" s="335">
        <v>8254</v>
      </c>
      <c r="K23" s="766">
        <v>271.43</v>
      </c>
      <c r="L23" s="459"/>
      <c r="M23" s="507"/>
      <c r="N23" s="407"/>
      <c r="AD23" s="750" t="str">
        <f t="shared" si="1"/>
        <v>Viana do Castelo</v>
      </c>
      <c r="AE23" s="754">
        <f t="shared" si="2"/>
        <v>219.06</v>
      </c>
      <c r="AF23" s="754">
        <f t="shared" si="3"/>
        <v>254.14</v>
      </c>
      <c r="AG23" s="754">
        <f t="shared" si="4"/>
        <v>118.51</v>
      </c>
      <c r="AH23" s="754">
        <f t="shared" si="0"/>
        <v>111.87</v>
      </c>
      <c r="AI23" s="753"/>
      <c r="AJ23" s="753"/>
      <c r="AK23" s="753"/>
      <c r="AL23" s="753"/>
      <c r="AM23" s="750" t="str">
        <f t="shared" si="5"/>
        <v>Viana do Castelo</v>
      </c>
      <c r="AN23" s="755">
        <f t="shared" si="6"/>
        <v>219.06</v>
      </c>
      <c r="AO23" s="755">
        <f t="shared" si="6"/>
        <v>254.14</v>
      </c>
    </row>
    <row r="24" spans="1:41" x14ac:dyDescent="0.2">
      <c r="A24" s="407"/>
      <c r="B24" s="470"/>
      <c r="C24" s="95" t="s">
        <v>65</v>
      </c>
      <c r="D24" s="415"/>
      <c r="E24" s="335">
        <v>1274</v>
      </c>
      <c r="F24" s="335">
        <v>1265</v>
      </c>
      <c r="G24" s="335">
        <v>1239</v>
      </c>
      <c r="H24" s="335">
        <v>1242</v>
      </c>
      <c r="I24" s="335">
        <v>1260</v>
      </c>
      <c r="J24" s="335">
        <v>1229</v>
      </c>
      <c r="K24" s="766">
        <v>219.06</v>
      </c>
      <c r="L24" s="459"/>
      <c r="M24" s="507"/>
      <c r="N24" s="407"/>
      <c r="AD24" s="750" t="str">
        <f t="shared" si="1"/>
        <v>Vila Real</v>
      </c>
      <c r="AE24" s="754">
        <f t="shared" si="2"/>
        <v>236.63</v>
      </c>
      <c r="AF24" s="754">
        <f t="shared" si="3"/>
        <v>254.14</v>
      </c>
      <c r="AG24" s="754">
        <f t="shared" si="4"/>
        <v>118.93</v>
      </c>
      <c r="AH24" s="754">
        <f t="shared" si="0"/>
        <v>111.87</v>
      </c>
      <c r="AI24" s="753"/>
      <c r="AJ24" s="753"/>
      <c r="AK24" s="753"/>
      <c r="AL24" s="753"/>
      <c r="AM24" s="750" t="str">
        <f t="shared" si="5"/>
        <v>Vila Real</v>
      </c>
      <c r="AN24" s="755">
        <f t="shared" si="6"/>
        <v>236.63</v>
      </c>
      <c r="AO24" s="755">
        <f t="shared" si="6"/>
        <v>254.14</v>
      </c>
    </row>
    <row r="25" spans="1:41" x14ac:dyDescent="0.2">
      <c r="A25" s="407"/>
      <c r="B25" s="470"/>
      <c r="C25" s="95" t="s">
        <v>67</v>
      </c>
      <c r="D25" s="415"/>
      <c r="E25" s="335">
        <v>2799</v>
      </c>
      <c r="F25" s="335">
        <v>2814</v>
      </c>
      <c r="G25" s="335">
        <v>2741</v>
      </c>
      <c r="H25" s="335">
        <v>2734</v>
      </c>
      <c r="I25" s="335">
        <v>2748</v>
      </c>
      <c r="J25" s="335">
        <v>2705</v>
      </c>
      <c r="K25" s="766">
        <v>236.63</v>
      </c>
      <c r="L25" s="459"/>
      <c r="M25" s="507"/>
      <c r="N25" s="407"/>
      <c r="AD25" s="750" t="str">
        <f t="shared" si="1"/>
        <v>Viseu</v>
      </c>
      <c r="AE25" s="754">
        <f t="shared" si="2"/>
        <v>242.41</v>
      </c>
      <c r="AF25" s="754">
        <f t="shared" si="3"/>
        <v>254.14</v>
      </c>
      <c r="AG25" s="754">
        <f t="shared" si="4"/>
        <v>113.4</v>
      </c>
      <c r="AH25" s="754">
        <f t="shared" si="0"/>
        <v>111.87</v>
      </c>
      <c r="AI25" s="753"/>
      <c r="AJ25" s="753"/>
      <c r="AK25" s="753"/>
      <c r="AL25" s="753"/>
      <c r="AM25" s="750" t="str">
        <f t="shared" si="5"/>
        <v>Viseu</v>
      </c>
      <c r="AN25" s="755">
        <f t="shared" si="6"/>
        <v>242.41</v>
      </c>
      <c r="AO25" s="755">
        <f t="shared" si="6"/>
        <v>254.14</v>
      </c>
    </row>
    <row r="26" spans="1:41" x14ac:dyDescent="0.2">
      <c r="A26" s="407"/>
      <c r="B26" s="470"/>
      <c r="C26" s="95" t="s">
        <v>77</v>
      </c>
      <c r="D26" s="415"/>
      <c r="E26" s="335">
        <v>3317</v>
      </c>
      <c r="F26" s="335">
        <v>3407</v>
      </c>
      <c r="G26" s="335">
        <v>3388</v>
      </c>
      <c r="H26" s="335">
        <v>3431</v>
      </c>
      <c r="I26" s="335">
        <v>3400</v>
      </c>
      <c r="J26" s="335">
        <v>3365</v>
      </c>
      <c r="K26" s="766">
        <v>242.41</v>
      </c>
      <c r="L26" s="459"/>
      <c r="M26" s="507"/>
      <c r="N26" s="407"/>
      <c r="AD26" s="750" t="str">
        <f t="shared" si="1"/>
        <v>Açores</v>
      </c>
      <c r="AE26" s="754">
        <f t="shared" si="2"/>
        <v>273.89</v>
      </c>
      <c r="AF26" s="754">
        <f t="shared" si="3"/>
        <v>254.14</v>
      </c>
      <c r="AG26" s="754">
        <f t="shared" si="4"/>
        <v>81.52</v>
      </c>
      <c r="AH26" s="754">
        <f t="shared" si="0"/>
        <v>111.87</v>
      </c>
      <c r="AI26" s="753"/>
      <c r="AJ26" s="753"/>
      <c r="AK26" s="753"/>
      <c r="AL26" s="753"/>
      <c r="AM26" s="750" t="str">
        <f t="shared" si="5"/>
        <v>Açores</v>
      </c>
      <c r="AN26" s="755">
        <f t="shared" si="6"/>
        <v>273.89</v>
      </c>
      <c r="AO26" s="755">
        <f t="shared" si="6"/>
        <v>254.14</v>
      </c>
    </row>
    <row r="27" spans="1:41" x14ac:dyDescent="0.2">
      <c r="A27" s="407"/>
      <c r="B27" s="470"/>
      <c r="C27" s="95" t="s">
        <v>130</v>
      </c>
      <c r="D27" s="415"/>
      <c r="E27" s="335">
        <v>6221</v>
      </c>
      <c r="F27" s="335">
        <v>6157</v>
      </c>
      <c r="G27" s="335">
        <v>6102</v>
      </c>
      <c r="H27" s="335">
        <v>6169</v>
      </c>
      <c r="I27" s="335">
        <v>6112</v>
      </c>
      <c r="J27" s="335">
        <v>6094</v>
      </c>
      <c r="K27" s="766">
        <v>273.89</v>
      </c>
      <c r="L27" s="459"/>
      <c r="M27" s="507"/>
      <c r="N27" s="407"/>
      <c r="AD27" s="750" t="str">
        <f>+C28</f>
        <v>Madeira</v>
      </c>
      <c r="AE27" s="754">
        <f>+K28</f>
        <v>256.12</v>
      </c>
      <c r="AF27" s="754">
        <f t="shared" si="3"/>
        <v>254.14</v>
      </c>
      <c r="AG27" s="754">
        <f>+K65</f>
        <v>108.08</v>
      </c>
      <c r="AH27" s="754">
        <f t="shared" si="0"/>
        <v>111.87</v>
      </c>
      <c r="AI27" s="753"/>
      <c r="AJ27" s="753"/>
      <c r="AK27" s="753"/>
      <c r="AL27" s="753"/>
      <c r="AM27" s="750" t="str">
        <f t="shared" si="5"/>
        <v>Madeira</v>
      </c>
      <c r="AN27" s="755">
        <f t="shared" si="6"/>
        <v>256.12</v>
      </c>
      <c r="AO27" s="755">
        <f t="shared" si="6"/>
        <v>254.14</v>
      </c>
    </row>
    <row r="28" spans="1:41" x14ac:dyDescent="0.2">
      <c r="A28" s="407"/>
      <c r="B28" s="470"/>
      <c r="C28" s="95" t="s">
        <v>131</v>
      </c>
      <c r="D28" s="415"/>
      <c r="E28" s="335">
        <v>1823</v>
      </c>
      <c r="F28" s="335">
        <v>1822</v>
      </c>
      <c r="G28" s="335">
        <v>1708</v>
      </c>
      <c r="H28" s="335">
        <v>1717</v>
      </c>
      <c r="I28" s="335">
        <v>1668</v>
      </c>
      <c r="J28" s="335">
        <v>1649</v>
      </c>
      <c r="K28" s="766">
        <v>256.12</v>
      </c>
      <c r="L28" s="459"/>
      <c r="M28" s="507"/>
      <c r="N28" s="407"/>
      <c r="AD28" s="694"/>
      <c r="AE28" s="740"/>
      <c r="AG28" s="740"/>
    </row>
    <row r="29" spans="1:41" ht="3.75" customHeight="1" x14ac:dyDescent="0.2">
      <c r="A29" s="407"/>
      <c r="B29" s="470"/>
      <c r="C29" s="95"/>
      <c r="D29" s="415"/>
      <c r="E29" s="335"/>
      <c r="F29" s="335"/>
      <c r="G29" s="335"/>
      <c r="H29" s="335"/>
      <c r="I29" s="335"/>
      <c r="J29" s="335"/>
      <c r="K29" s="336"/>
      <c r="L29" s="459"/>
      <c r="M29" s="507"/>
      <c r="N29" s="407"/>
      <c r="AD29" s="694"/>
      <c r="AE29" s="740"/>
      <c r="AG29" s="740"/>
    </row>
    <row r="30" spans="1:41" ht="15.75" customHeight="1" x14ac:dyDescent="0.2">
      <c r="A30" s="407"/>
      <c r="B30" s="470"/>
      <c r="C30" s="742"/>
      <c r="D30" s="784" t="s">
        <v>384</v>
      </c>
      <c r="E30" s="742"/>
      <c r="F30" s="742"/>
      <c r="G30" s="1762" t="s">
        <v>710</v>
      </c>
      <c r="H30" s="1762"/>
      <c r="I30" s="1762"/>
      <c r="J30" s="1762"/>
      <c r="K30" s="744"/>
      <c r="L30" s="744"/>
      <c r="M30" s="745"/>
      <c r="N30" s="407"/>
      <c r="AD30" s="694"/>
      <c r="AE30" s="740"/>
      <c r="AG30" s="740"/>
    </row>
    <row r="31" spans="1:41" x14ac:dyDescent="0.2">
      <c r="A31" s="407"/>
      <c r="B31" s="741"/>
      <c r="C31" s="742"/>
      <c r="D31" s="742"/>
      <c r="E31" s="742"/>
      <c r="F31" s="742"/>
      <c r="G31" s="742"/>
      <c r="H31" s="742"/>
      <c r="I31" s="743"/>
      <c r="J31" s="743"/>
      <c r="K31" s="744"/>
      <c r="L31" s="744"/>
      <c r="M31" s="745"/>
      <c r="N31" s="407"/>
    </row>
    <row r="32" spans="1:41" ht="12" customHeight="1" x14ac:dyDescent="0.2">
      <c r="A32" s="407"/>
      <c r="B32" s="470"/>
      <c r="C32" s="742"/>
      <c r="D32" s="742"/>
      <c r="E32" s="742"/>
      <c r="F32" s="742"/>
      <c r="G32" s="742"/>
      <c r="H32" s="742"/>
      <c r="I32" s="743"/>
      <c r="J32" s="743"/>
      <c r="K32" s="744"/>
      <c r="L32" s="744"/>
      <c r="M32" s="745"/>
      <c r="N32" s="407"/>
    </row>
    <row r="33" spans="1:41" ht="12" customHeight="1" x14ac:dyDescent="0.2">
      <c r="A33" s="407"/>
      <c r="B33" s="470"/>
      <c r="C33" s="742"/>
      <c r="D33" s="742"/>
      <c r="E33" s="742"/>
      <c r="F33" s="742"/>
      <c r="G33" s="742"/>
      <c r="H33" s="742"/>
      <c r="I33" s="743"/>
      <c r="J33" s="743"/>
      <c r="K33" s="744"/>
      <c r="L33" s="744"/>
      <c r="M33" s="745"/>
      <c r="N33" s="407"/>
    </row>
    <row r="34" spans="1:41" ht="12" customHeight="1" x14ac:dyDescent="0.2">
      <c r="A34" s="407"/>
      <c r="B34" s="470"/>
      <c r="C34" s="742"/>
      <c r="D34" s="742"/>
      <c r="E34" s="742"/>
      <c r="F34" s="742"/>
      <c r="G34" s="742"/>
      <c r="H34" s="742"/>
      <c r="I34" s="743"/>
      <c r="J34" s="743"/>
      <c r="K34" s="744"/>
      <c r="L34" s="744"/>
      <c r="M34" s="745"/>
      <c r="N34" s="407"/>
    </row>
    <row r="35" spans="1:41" ht="12" customHeight="1" x14ac:dyDescent="0.2">
      <c r="A35" s="407"/>
      <c r="B35" s="470"/>
      <c r="C35" s="742"/>
      <c r="D35" s="742"/>
      <c r="E35" s="742"/>
      <c r="F35" s="742"/>
      <c r="G35" s="742"/>
      <c r="H35" s="742"/>
      <c r="I35" s="743"/>
      <c r="J35" s="743"/>
      <c r="K35" s="744"/>
      <c r="L35" s="744"/>
      <c r="M35" s="745"/>
      <c r="N35" s="407"/>
    </row>
    <row r="36" spans="1:41" ht="27" customHeight="1" x14ac:dyDescent="0.2">
      <c r="A36" s="407"/>
      <c r="B36" s="470"/>
      <c r="C36" s="742"/>
      <c r="D36" s="742"/>
      <c r="E36" s="742"/>
      <c r="F36" s="742"/>
      <c r="G36" s="742"/>
      <c r="H36" s="742"/>
      <c r="I36" s="743"/>
      <c r="J36" s="743"/>
      <c r="K36" s="744"/>
      <c r="L36" s="744"/>
      <c r="M36" s="745"/>
      <c r="N36" s="407"/>
      <c r="AK36" s="434"/>
      <c r="AL36" s="434"/>
      <c r="AM36" s="434"/>
      <c r="AN36" s="434"/>
      <c r="AO36" s="434"/>
    </row>
    <row r="37" spans="1:41" ht="12" customHeight="1" x14ac:dyDescent="0.2">
      <c r="A37" s="407"/>
      <c r="B37" s="470"/>
      <c r="C37" s="742"/>
      <c r="D37" s="742"/>
      <c r="E37" s="742"/>
      <c r="F37" s="742"/>
      <c r="G37" s="742"/>
      <c r="H37" s="742"/>
      <c r="I37" s="743"/>
      <c r="J37" s="743"/>
      <c r="K37" s="744"/>
      <c r="L37" s="744"/>
      <c r="M37" s="745"/>
      <c r="N37" s="407"/>
      <c r="AK37" s="434"/>
      <c r="AL37" s="434"/>
      <c r="AM37" s="434"/>
      <c r="AN37" s="434"/>
      <c r="AO37" s="434"/>
    </row>
    <row r="38" spans="1:41" ht="12" customHeight="1" x14ac:dyDescent="0.2">
      <c r="A38" s="407"/>
      <c r="B38" s="470"/>
      <c r="C38" s="742"/>
      <c r="D38" s="742"/>
      <c r="E38" s="742"/>
      <c r="F38" s="742"/>
      <c r="G38" s="742"/>
      <c r="H38" s="742"/>
      <c r="I38" s="743"/>
      <c r="J38" s="743"/>
      <c r="K38" s="744"/>
      <c r="L38" s="744"/>
      <c r="M38" s="745"/>
      <c r="N38" s="407"/>
      <c r="AK38" s="434"/>
      <c r="AL38" s="434"/>
      <c r="AM38" s="434"/>
      <c r="AN38" s="434"/>
      <c r="AO38" s="434"/>
    </row>
    <row r="39" spans="1:41" ht="12" customHeight="1" x14ac:dyDescent="0.2">
      <c r="A39" s="407"/>
      <c r="B39" s="470"/>
      <c r="C39" s="746"/>
      <c r="D39" s="746"/>
      <c r="E39" s="746"/>
      <c r="F39" s="746"/>
      <c r="G39" s="746"/>
      <c r="H39" s="746"/>
      <c r="I39" s="746"/>
      <c r="J39" s="746"/>
      <c r="K39" s="747"/>
      <c r="L39" s="748"/>
      <c r="M39" s="749"/>
      <c r="N39" s="407"/>
      <c r="AK39" s="434"/>
      <c r="AL39" s="434"/>
      <c r="AM39" s="434"/>
      <c r="AN39" s="434"/>
      <c r="AO39" s="434"/>
    </row>
    <row r="40" spans="1:41" ht="3" customHeight="1" thickBot="1" x14ac:dyDescent="0.25">
      <c r="A40" s="407"/>
      <c r="B40" s="470"/>
      <c r="C40" s="459"/>
      <c r="D40" s="459"/>
      <c r="E40" s="459"/>
      <c r="F40" s="459"/>
      <c r="G40" s="459"/>
      <c r="H40" s="459"/>
      <c r="I40" s="459"/>
      <c r="J40" s="459"/>
      <c r="K40" s="695"/>
      <c r="L40" s="473"/>
      <c r="M40" s="527"/>
      <c r="N40" s="407"/>
      <c r="AK40" s="434"/>
      <c r="AL40" s="434"/>
      <c r="AM40" s="434"/>
      <c r="AN40" s="434"/>
      <c r="AO40" s="434"/>
    </row>
    <row r="41" spans="1:41" ht="13.5" customHeight="1" thickBot="1" x14ac:dyDescent="0.25">
      <c r="A41" s="407"/>
      <c r="B41" s="470"/>
      <c r="C41" s="1757" t="s">
        <v>310</v>
      </c>
      <c r="D41" s="1758"/>
      <c r="E41" s="1758"/>
      <c r="F41" s="1758"/>
      <c r="G41" s="1758"/>
      <c r="H41" s="1758"/>
      <c r="I41" s="1758"/>
      <c r="J41" s="1758"/>
      <c r="K41" s="1758"/>
      <c r="L41" s="1759"/>
      <c r="M41" s="527"/>
      <c r="N41" s="407"/>
      <c r="AK41" s="434"/>
      <c r="AL41" s="434"/>
      <c r="AM41" s="434"/>
      <c r="AN41" s="434"/>
      <c r="AO41" s="434"/>
    </row>
    <row r="42" spans="1:41" s="407" customFormat="1" ht="6.75" customHeight="1" x14ac:dyDescent="0.2">
      <c r="B42" s="470"/>
      <c r="C42" s="1638" t="s">
        <v>133</v>
      </c>
      <c r="D42" s="1638"/>
      <c r="E42" s="696"/>
      <c r="F42" s="696"/>
      <c r="G42" s="696"/>
      <c r="H42" s="696"/>
      <c r="I42" s="696"/>
      <c r="J42" s="696"/>
      <c r="K42" s="697"/>
      <c r="L42" s="697"/>
      <c r="M42" s="527"/>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34"/>
      <c r="AL42" s="434"/>
      <c r="AM42" s="434"/>
      <c r="AN42" s="434"/>
      <c r="AO42" s="434"/>
    </row>
    <row r="43" spans="1:41" ht="10.5" customHeight="1" x14ac:dyDescent="0.2">
      <c r="A43" s="407"/>
      <c r="B43" s="470"/>
      <c r="C43" s="1638"/>
      <c r="D43" s="1638"/>
      <c r="E43" s="1763">
        <v>2017</v>
      </c>
      <c r="F43" s="1763"/>
      <c r="G43" s="1763"/>
      <c r="H43" s="1763"/>
      <c r="I43" s="1763"/>
      <c r="J43" s="1763"/>
      <c r="K43" s="1760" t="str">
        <f xml:space="preserve"> CONCATENATE("valor médio de ",J7,H6)</f>
        <v>valor médio de ago.</v>
      </c>
      <c r="L43" s="425"/>
      <c r="M43" s="417"/>
      <c r="N43" s="407"/>
      <c r="AK43" s="434"/>
      <c r="AL43" s="434"/>
      <c r="AM43" s="434"/>
      <c r="AN43" s="434"/>
      <c r="AO43" s="434"/>
    </row>
    <row r="44" spans="1:41" ht="15" customHeight="1" x14ac:dyDescent="0.2">
      <c r="A44" s="407"/>
      <c r="B44" s="470"/>
      <c r="C44" s="422"/>
      <c r="D44" s="422"/>
      <c r="E44" s="761" t="str">
        <f t="shared" ref="E44:J44" si="7">+E7</f>
        <v>mar.</v>
      </c>
      <c r="F44" s="761" t="str">
        <f t="shared" si="7"/>
        <v>abr.</v>
      </c>
      <c r="G44" s="761" t="str">
        <f t="shared" si="7"/>
        <v>mai.</v>
      </c>
      <c r="H44" s="761" t="str">
        <f t="shared" si="7"/>
        <v>jun.</v>
      </c>
      <c r="I44" s="761" t="str">
        <f t="shared" si="7"/>
        <v>jul.</v>
      </c>
      <c r="J44" s="761" t="str">
        <f t="shared" si="7"/>
        <v>ago.</v>
      </c>
      <c r="K44" s="1761" t="e">
        <f xml:space="preserve"> CONCATENATE("valor médio de ",#REF!,#REF!)</f>
        <v>#REF!</v>
      </c>
      <c r="L44" s="425"/>
      <c r="M44" s="527"/>
      <c r="N44" s="407"/>
      <c r="AK44" s="434"/>
      <c r="AL44" s="434"/>
      <c r="AM44" s="434"/>
      <c r="AN44" s="434"/>
      <c r="AO44" s="434"/>
    </row>
    <row r="45" spans="1:41" s="430" customFormat="1" ht="13.5" customHeight="1" x14ac:dyDescent="0.2">
      <c r="A45" s="427"/>
      <c r="B45" s="698"/>
      <c r="C45" s="686" t="s">
        <v>68</v>
      </c>
      <c r="D45" s="494"/>
      <c r="E45" s="383">
        <v>211996</v>
      </c>
      <c r="F45" s="383">
        <v>213169</v>
      </c>
      <c r="G45" s="383">
        <v>208417</v>
      </c>
      <c r="H45" s="383">
        <v>210511</v>
      </c>
      <c r="I45" s="383">
        <v>209581</v>
      </c>
      <c r="J45" s="383">
        <v>210419</v>
      </c>
      <c r="K45" s="785">
        <v>111.87</v>
      </c>
      <c r="L45" s="338"/>
      <c r="M45" s="699"/>
      <c r="N45" s="427"/>
      <c r="O45" s="801"/>
      <c r="P45" s="800"/>
      <c r="Q45" s="801"/>
      <c r="R45" s="801"/>
      <c r="S45" s="412"/>
      <c r="T45" s="412"/>
      <c r="U45" s="412"/>
      <c r="V45" s="412"/>
      <c r="W45" s="412"/>
      <c r="X45" s="412"/>
      <c r="Y45" s="412"/>
      <c r="Z45" s="412"/>
      <c r="AA45" s="412"/>
      <c r="AB45" s="412"/>
      <c r="AC45" s="412"/>
      <c r="AD45" s="412"/>
      <c r="AE45" s="412"/>
      <c r="AF45" s="412"/>
      <c r="AG45" s="412"/>
      <c r="AH45" s="412"/>
      <c r="AI45" s="412"/>
      <c r="AJ45" s="412"/>
      <c r="AK45" s="434"/>
      <c r="AL45" s="434"/>
      <c r="AM45" s="434"/>
      <c r="AN45" s="762"/>
      <c r="AO45" s="762"/>
    </row>
    <row r="46" spans="1:41" ht="15" customHeight="1" x14ac:dyDescent="0.2">
      <c r="A46" s="407"/>
      <c r="B46" s="470"/>
      <c r="C46" s="95" t="s">
        <v>62</v>
      </c>
      <c r="D46" s="415"/>
      <c r="E46" s="335">
        <v>10375</v>
      </c>
      <c r="F46" s="335">
        <v>10500</v>
      </c>
      <c r="G46" s="335">
        <v>10253</v>
      </c>
      <c r="H46" s="335">
        <v>10227</v>
      </c>
      <c r="I46" s="335">
        <v>10122</v>
      </c>
      <c r="J46" s="335">
        <v>10177</v>
      </c>
      <c r="K46" s="767">
        <v>120.87</v>
      </c>
      <c r="L46" s="338"/>
      <c r="M46" s="527"/>
      <c r="N46" s="407"/>
      <c r="AK46" s="434"/>
      <c r="AL46" s="434"/>
      <c r="AM46" s="434"/>
      <c r="AN46" s="434"/>
      <c r="AO46" s="434"/>
    </row>
    <row r="47" spans="1:41" ht="11.65" customHeight="1" x14ac:dyDescent="0.2">
      <c r="A47" s="407"/>
      <c r="B47" s="470"/>
      <c r="C47" s="95" t="s">
        <v>55</v>
      </c>
      <c r="D47" s="415"/>
      <c r="E47" s="335">
        <v>4728</v>
      </c>
      <c r="F47" s="335">
        <v>4677</v>
      </c>
      <c r="G47" s="335">
        <v>4548</v>
      </c>
      <c r="H47" s="335">
        <v>4490</v>
      </c>
      <c r="I47" s="335">
        <v>4507</v>
      </c>
      <c r="J47" s="335">
        <v>4539</v>
      </c>
      <c r="K47" s="767">
        <v>112.73</v>
      </c>
      <c r="L47" s="338"/>
      <c r="M47" s="527"/>
      <c r="N47" s="407"/>
      <c r="AK47" s="434"/>
      <c r="AL47" s="434"/>
      <c r="AM47" s="434"/>
      <c r="AN47" s="434"/>
      <c r="AO47" s="434"/>
    </row>
    <row r="48" spans="1:41" ht="11.65" customHeight="1" x14ac:dyDescent="0.2">
      <c r="A48" s="407"/>
      <c r="B48" s="470"/>
      <c r="C48" s="95" t="s">
        <v>64</v>
      </c>
      <c r="D48" s="415"/>
      <c r="E48" s="335">
        <v>6190</v>
      </c>
      <c r="F48" s="335">
        <v>6032</v>
      </c>
      <c r="G48" s="335">
        <v>5906</v>
      </c>
      <c r="H48" s="335">
        <v>5975</v>
      </c>
      <c r="I48" s="335">
        <v>5870</v>
      </c>
      <c r="J48" s="335">
        <v>5912</v>
      </c>
      <c r="K48" s="767">
        <v>116.56</v>
      </c>
      <c r="L48" s="338"/>
      <c r="M48" s="527"/>
      <c r="N48" s="407"/>
      <c r="AK48" s="434"/>
      <c r="AL48" s="434"/>
      <c r="AM48" s="434"/>
      <c r="AN48" s="434"/>
      <c r="AO48" s="434"/>
    </row>
    <row r="49" spans="1:41" ht="11.65" customHeight="1" x14ac:dyDescent="0.2">
      <c r="A49" s="407"/>
      <c r="B49" s="470"/>
      <c r="C49" s="95" t="s">
        <v>66</v>
      </c>
      <c r="D49" s="415"/>
      <c r="E49" s="335">
        <v>2067</v>
      </c>
      <c r="F49" s="335">
        <v>2074</v>
      </c>
      <c r="G49" s="335">
        <v>2048</v>
      </c>
      <c r="H49" s="335">
        <v>2052</v>
      </c>
      <c r="I49" s="335">
        <v>2046</v>
      </c>
      <c r="J49" s="335">
        <v>2047</v>
      </c>
      <c r="K49" s="767">
        <v>116.94</v>
      </c>
      <c r="L49" s="700"/>
      <c r="M49" s="407"/>
      <c r="N49" s="407"/>
      <c r="AK49" s="434"/>
      <c r="AL49" s="434"/>
      <c r="AM49" s="434"/>
      <c r="AN49" s="434"/>
      <c r="AO49" s="434"/>
    </row>
    <row r="50" spans="1:41" ht="11.65" customHeight="1" x14ac:dyDescent="0.2">
      <c r="A50" s="407"/>
      <c r="B50" s="470"/>
      <c r="C50" s="95" t="s">
        <v>75</v>
      </c>
      <c r="D50" s="415"/>
      <c r="E50" s="335">
        <v>3491</v>
      </c>
      <c r="F50" s="335">
        <v>3518</v>
      </c>
      <c r="G50" s="335">
        <v>3437</v>
      </c>
      <c r="H50" s="335">
        <v>3377</v>
      </c>
      <c r="I50" s="335">
        <v>3388</v>
      </c>
      <c r="J50" s="335">
        <v>3501</v>
      </c>
      <c r="K50" s="767">
        <v>113.26</v>
      </c>
      <c r="L50" s="700"/>
      <c r="M50" s="407"/>
      <c r="N50" s="407"/>
      <c r="AK50" s="434"/>
      <c r="AL50" s="434"/>
      <c r="AM50" s="434"/>
      <c r="AN50" s="434"/>
      <c r="AO50" s="434"/>
    </row>
    <row r="51" spans="1:41" ht="11.65" customHeight="1" x14ac:dyDescent="0.2">
      <c r="A51" s="407"/>
      <c r="B51" s="470"/>
      <c r="C51" s="95" t="s">
        <v>61</v>
      </c>
      <c r="D51" s="415"/>
      <c r="E51" s="335">
        <v>6430</v>
      </c>
      <c r="F51" s="335">
        <v>6466</v>
      </c>
      <c r="G51" s="335">
        <v>6376</v>
      </c>
      <c r="H51" s="335">
        <v>6324</v>
      </c>
      <c r="I51" s="335">
        <v>6295</v>
      </c>
      <c r="J51" s="335">
        <v>6285</v>
      </c>
      <c r="K51" s="767">
        <v>122.02</v>
      </c>
      <c r="L51" s="700"/>
      <c r="M51" s="407"/>
      <c r="N51" s="407"/>
      <c r="AK51" s="434"/>
      <c r="AL51" s="434"/>
      <c r="AM51" s="434"/>
      <c r="AN51" s="434"/>
      <c r="AO51" s="434"/>
    </row>
    <row r="52" spans="1:41" ht="11.65" customHeight="1" x14ac:dyDescent="0.2">
      <c r="A52" s="407"/>
      <c r="B52" s="470"/>
      <c r="C52" s="95" t="s">
        <v>56</v>
      </c>
      <c r="D52" s="415"/>
      <c r="E52" s="335">
        <v>3710</v>
      </c>
      <c r="F52" s="335">
        <v>3732</v>
      </c>
      <c r="G52" s="335">
        <v>3731</v>
      </c>
      <c r="H52" s="335">
        <v>3642</v>
      </c>
      <c r="I52" s="335">
        <v>3642</v>
      </c>
      <c r="J52" s="335">
        <v>3658</v>
      </c>
      <c r="K52" s="767">
        <v>105.72</v>
      </c>
      <c r="L52" s="700"/>
      <c r="M52" s="407"/>
      <c r="N52" s="407"/>
    </row>
    <row r="53" spans="1:41" ht="11.65" customHeight="1" x14ac:dyDescent="0.2">
      <c r="A53" s="407"/>
      <c r="B53" s="470"/>
      <c r="C53" s="95" t="s">
        <v>74</v>
      </c>
      <c r="D53" s="415"/>
      <c r="E53" s="335">
        <v>6004</v>
      </c>
      <c r="F53" s="335">
        <v>5948</v>
      </c>
      <c r="G53" s="335">
        <v>5865</v>
      </c>
      <c r="H53" s="335">
        <v>5815</v>
      </c>
      <c r="I53" s="335">
        <v>5614</v>
      </c>
      <c r="J53" s="335">
        <v>5346</v>
      </c>
      <c r="K53" s="767">
        <v>116.72</v>
      </c>
      <c r="L53" s="700"/>
      <c r="M53" s="407"/>
      <c r="N53" s="407"/>
    </row>
    <row r="54" spans="1:41" ht="11.65" customHeight="1" x14ac:dyDescent="0.2">
      <c r="A54" s="407"/>
      <c r="B54" s="470"/>
      <c r="C54" s="95" t="s">
        <v>76</v>
      </c>
      <c r="D54" s="415"/>
      <c r="E54" s="335">
        <v>2992</v>
      </c>
      <c r="F54" s="335">
        <v>2985</v>
      </c>
      <c r="G54" s="335">
        <v>2843</v>
      </c>
      <c r="H54" s="335">
        <v>2953</v>
      </c>
      <c r="I54" s="335">
        <v>2949</v>
      </c>
      <c r="J54" s="335">
        <v>2980</v>
      </c>
      <c r="K54" s="767">
        <v>109.69</v>
      </c>
      <c r="L54" s="700"/>
      <c r="M54" s="407"/>
      <c r="N54" s="407"/>
    </row>
    <row r="55" spans="1:41" ht="11.65" customHeight="1" x14ac:dyDescent="0.2">
      <c r="A55" s="407"/>
      <c r="B55" s="470"/>
      <c r="C55" s="95" t="s">
        <v>60</v>
      </c>
      <c r="D55" s="415"/>
      <c r="E55" s="335">
        <v>4034</v>
      </c>
      <c r="F55" s="335">
        <v>4189</v>
      </c>
      <c r="G55" s="335">
        <v>4119</v>
      </c>
      <c r="H55" s="335">
        <v>4157</v>
      </c>
      <c r="I55" s="335">
        <v>4081</v>
      </c>
      <c r="J55" s="335">
        <v>4044</v>
      </c>
      <c r="K55" s="767">
        <v>115.74</v>
      </c>
      <c r="L55" s="700"/>
      <c r="M55" s="407"/>
      <c r="N55" s="407"/>
    </row>
    <row r="56" spans="1:41" ht="11.65" customHeight="1" x14ac:dyDescent="0.2">
      <c r="A56" s="407"/>
      <c r="B56" s="470"/>
      <c r="C56" s="95" t="s">
        <v>59</v>
      </c>
      <c r="D56" s="415"/>
      <c r="E56" s="335">
        <v>35182</v>
      </c>
      <c r="F56" s="335">
        <v>35813</v>
      </c>
      <c r="G56" s="335">
        <v>35373</v>
      </c>
      <c r="H56" s="335">
        <v>36179</v>
      </c>
      <c r="I56" s="335">
        <v>35980</v>
      </c>
      <c r="J56" s="335">
        <v>36465</v>
      </c>
      <c r="K56" s="767">
        <v>114.76</v>
      </c>
      <c r="L56" s="700"/>
      <c r="M56" s="407"/>
      <c r="N56" s="407"/>
    </row>
    <row r="57" spans="1:41" ht="11.65" customHeight="1" x14ac:dyDescent="0.2">
      <c r="A57" s="407"/>
      <c r="B57" s="470"/>
      <c r="C57" s="95" t="s">
        <v>57</v>
      </c>
      <c r="D57" s="415"/>
      <c r="E57" s="335">
        <v>3281</v>
      </c>
      <c r="F57" s="335">
        <v>3268</v>
      </c>
      <c r="G57" s="335">
        <v>3128</v>
      </c>
      <c r="H57" s="335">
        <v>3188</v>
      </c>
      <c r="I57" s="335">
        <v>3183</v>
      </c>
      <c r="J57" s="335">
        <v>3272</v>
      </c>
      <c r="K57" s="767">
        <v>114.08</v>
      </c>
      <c r="L57" s="700"/>
      <c r="M57" s="407"/>
      <c r="N57" s="407"/>
    </row>
    <row r="58" spans="1:41" ht="11.65" customHeight="1" x14ac:dyDescent="0.2">
      <c r="A58" s="407"/>
      <c r="B58" s="470"/>
      <c r="C58" s="95" t="s">
        <v>63</v>
      </c>
      <c r="D58" s="415"/>
      <c r="E58" s="335">
        <v>61887</v>
      </c>
      <c r="F58" s="335">
        <v>62208</v>
      </c>
      <c r="G58" s="335">
        <v>60610</v>
      </c>
      <c r="H58" s="335">
        <v>61411</v>
      </c>
      <c r="I58" s="335">
        <v>61303</v>
      </c>
      <c r="J58" s="335">
        <v>61646</v>
      </c>
      <c r="K58" s="767">
        <v>113.04</v>
      </c>
      <c r="L58" s="700"/>
      <c r="M58" s="407"/>
      <c r="N58" s="407"/>
    </row>
    <row r="59" spans="1:41" ht="11.65" customHeight="1" x14ac:dyDescent="0.2">
      <c r="A59" s="407"/>
      <c r="B59" s="470"/>
      <c r="C59" s="95" t="s">
        <v>79</v>
      </c>
      <c r="D59" s="415"/>
      <c r="E59" s="335">
        <v>5764</v>
      </c>
      <c r="F59" s="335">
        <v>5755</v>
      </c>
      <c r="G59" s="335">
        <v>5597</v>
      </c>
      <c r="H59" s="335">
        <v>5535</v>
      </c>
      <c r="I59" s="335">
        <v>5461</v>
      </c>
      <c r="J59" s="335">
        <v>5552</v>
      </c>
      <c r="K59" s="767">
        <v>113.64</v>
      </c>
      <c r="L59" s="700"/>
      <c r="M59" s="407"/>
      <c r="N59" s="407"/>
    </row>
    <row r="60" spans="1:41" ht="11.65" customHeight="1" x14ac:dyDescent="0.2">
      <c r="A60" s="407"/>
      <c r="B60" s="470"/>
      <c r="C60" s="95" t="s">
        <v>58</v>
      </c>
      <c r="D60" s="415"/>
      <c r="E60" s="335">
        <v>18384</v>
      </c>
      <c r="F60" s="335">
        <v>18483</v>
      </c>
      <c r="G60" s="335">
        <v>17988</v>
      </c>
      <c r="H60" s="335">
        <v>18421</v>
      </c>
      <c r="I60" s="335">
        <v>18478</v>
      </c>
      <c r="J60" s="335">
        <v>18466</v>
      </c>
      <c r="K60" s="767">
        <v>120.42</v>
      </c>
      <c r="L60" s="700"/>
      <c r="M60" s="407"/>
      <c r="N60" s="407"/>
    </row>
    <row r="61" spans="1:41" ht="11.65" customHeight="1" x14ac:dyDescent="0.2">
      <c r="A61" s="407"/>
      <c r="B61" s="470"/>
      <c r="C61" s="95" t="s">
        <v>65</v>
      </c>
      <c r="D61" s="415"/>
      <c r="E61" s="335">
        <v>2322</v>
      </c>
      <c r="F61" s="335">
        <v>2296</v>
      </c>
      <c r="G61" s="335">
        <v>2214</v>
      </c>
      <c r="H61" s="335">
        <v>2248</v>
      </c>
      <c r="I61" s="335">
        <v>2251</v>
      </c>
      <c r="J61" s="335">
        <v>2241</v>
      </c>
      <c r="K61" s="767">
        <v>118.51</v>
      </c>
      <c r="L61" s="700"/>
      <c r="M61" s="407"/>
      <c r="N61" s="407"/>
    </row>
    <row r="62" spans="1:41" ht="11.65" customHeight="1" x14ac:dyDescent="0.2">
      <c r="A62" s="407"/>
      <c r="B62" s="470"/>
      <c r="C62" s="95" t="s">
        <v>67</v>
      </c>
      <c r="D62" s="415"/>
      <c r="E62" s="335">
        <v>5578</v>
      </c>
      <c r="F62" s="335">
        <v>5603</v>
      </c>
      <c r="G62" s="335">
        <v>5428</v>
      </c>
      <c r="H62" s="335">
        <v>5379</v>
      </c>
      <c r="I62" s="335">
        <v>5413</v>
      </c>
      <c r="J62" s="335">
        <v>5325</v>
      </c>
      <c r="K62" s="767">
        <v>118.93</v>
      </c>
      <c r="L62" s="700"/>
      <c r="M62" s="407"/>
      <c r="N62" s="407"/>
      <c r="P62" s="412">
        <f>68040/J45</f>
        <v>0.32335483012465605</v>
      </c>
    </row>
    <row r="63" spans="1:41" ht="11.65" customHeight="1" x14ac:dyDescent="0.2">
      <c r="A63" s="407"/>
      <c r="B63" s="470"/>
      <c r="C63" s="95" t="s">
        <v>77</v>
      </c>
      <c r="D63" s="415"/>
      <c r="E63" s="335">
        <v>7100</v>
      </c>
      <c r="F63" s="335">
        <v>7298</v>
      </c>
      <c r="G63" s="335">
        <v>7239</v>
      </c>
      <c r="H63" s="335">
        <v>7293</v>
      </c>
      <c r="I63" s="335">
        <v>7232</v>
      </c>
      <c r="J63" s="335">
        <v>7162</v>
      </c>
      <c r="K63" s="767">
        <v>113.4</v>
      </c>
      <c r="L63" s="700"/>
      <c r="M63" s="407"/>
      <c r="N63" s="407"/>
    </row>
    <row r="64" spans="1:41" ht="11.25" customHeight="1" x14ac:dyDescent="0.2">
      <c r="A64" s="407"/>
      <c r="B64" s="470"/>
      <c r="C64" s="95" t="s">
        <v>130</v>
      </c>
      <c r="D64" s="415"/>
      <c r="E64" s="335">
        <v>18184</v>
      </c>
      <c r="F64" s="335">
        <v>18051</v>
      </c>
      <c r="G64" s="335">
        <v>17735</v>
      </c>
      <c r="H64" s="335">
        <v>17872</v>
      </c>
      <c r="I64" s="335">
        <v>17875</v>
      </c>
      <c r="J64" s="335">
        <v>17947</v>
      </c>
      <c r="K64" s="767">
        <v>81.52</v>
      </c>
      <c r="L64" s="700"/>
      <c r="M64" s="407"/>
      <c r="N64" s="407"/>
    </row>
    <row r="65" spans="1:15" ht="11.65" customHeight="1" x14ac:dyDescent="0.2">
      <c r="A65" s="407"/>
      <c r="B65" s="470"/>
      <c r="C65" s="95" t="s">
        <v>131</v>
      </c>
      <c r="D65" s="415"/>
      <c r="E65" s="335">
        <v>4294</v>
      </c>
      <c r="F65" s="335">
        <v>4273</v>
      </c>
      <c r="G65" s="335">
        <v>3979</v>
      </c>
      <c r="H65" s="335">
        <v>3973</v>
      </c>
      <c r="I65" s="335">
        <v>3891</v>
      </c>
      <c r="J65" s="335">
        <v>3854</v>
      </c>
      <c r="K65" s="767">
        <v>108.08</v>
      </c>
      <c r="L65" s="700"/>
      <c r="M65" s="407"/>
      <c r="N65" s="407"/>
    </row>
    <row r="66" spans="1:15" s="703" customFormat="1" ht="7.5" customHeight="1" x14ac:dyDescent="0.15">
      <c r="A66" s="701"/>
      <c r="B66" s="702"/>
      <c r="C66" s="1764" t="str">
        <f>CONCATENATE("notas: dados sujeitos a atualizações"".")</f>
        <v>notas: dados sujeitos a atualizações".</v>
      </c>
      <c r="D66" s="1764"/>
      <c r="E66" s="1764"/>
      <c r="F66" s="1764"/>
      <c r="G66" s="1764"/>
      <c r="H66" s="1764"/>
      <c r="I66" s="1764"/>
      <c r="J66" s="1764"/>
      <c r="K66" s="1764"/>
      <c r="L66" s="1764"/>
      <c r="M66" s="1523"/>
      <c r="N66" s="1523"/>
      <c r="O66" s="1523"/>
    </row>
    <row r="67" spans="1:15" ht="9" customHeight="1" x14ac:dyDescent="0.2">
      <c r="A67" s="407"/>
      <c r="B67" s="705"/>
      <c r="C67" s="706" t="s">
        <v>241</v>
      </c>
      <c r="D67" s="415"/>
      <c r="E67" s="704"/>
      <c r="F67" s="704"/>
      <c r="G67" s="704"/>
      <c r="H67" s="704"/>
      <c r="I67" s="707"/>
      <c r="J67" s="585"/>
      <c r="K67" s="585"/>
      <c r="L67" s="585"/>
      <c r="M67" s="527"/>
      <c r="N67" s="407"/>
    </row>
    <row r="68" spans="1:15" ht="13.5" customHeight="1" x14ac:dyDescent="0.2">
      <c r="A68" s="407"/>
      <c r="B68" s="702"/>
      <c r="C68" s="475" t="s">
        <v>433</v>
      </c>
      <c r="D68" s="415"/>
      <c r="E68" s="704"/>
      <c r="F68" s="704"/>
      <c r="G68" s="704"/>
      <c r="H68" s="704"/>
      <c r="I68" s="450" t="s">
        <v>134</v>
      </c>
      <c r="J68" s="585"/>
      <c r="K68" s="585"/>
      <c r="L68" s="585"/>
      <c r="M68" s="527"/>
      <c r="N68" s="407"/>
    </row>
    <row r="69" spans="1:15" ht="13.5" customHeight="1" x14ac:dyDescent="0.2">
      <c r="A69" s="407"/>
      <c r="B69" s="708">
        <v>18</v>
      </c>
      <c r="C69" s="1756">
        <v>42979</v>
      </c>
      <c r="D69" s="1756"/>
      <c r="E69" s="1756"/>
      <c r="F69" s="1756"/>
      <c r="G69" s="417"/>
      <c r="H69" s="417"/>
      <c r="I69" s="417"/>
      <c r="J69" s="417"/>
      <c r="K69" s="417"/>
      <c r="L69" s="417"/>
      <c r="M69" s="417"/>
      <c r="N69" s="417"/>
    </row>
  </sheetData>
  <mergeCells count="13">
    <mergeCell ref="L1:M1"/>
    <mergeCell ref="B2:D2"/>
    <mergeCell ref="C4:L4"/>
    <mergeCell ref="C5:D6"/>
    <mergeCell ref="K6:K7"/>
    <mergeCell ref="E6:J6"/>
    <mergeCell ref="C69:F69"/>
    <mergeCell ref="C41:L41"/>
    <mergeCell ref="C42:D43"/>
    <mergeCell ref="K43:K44"/>
    <mergeCell ref="G30:J30"/>
    <mergeCell ref="E43:J43"/>
    <mergeCell ref="C66:L66"/>
  </mergeCells>
  <conditionalFormatting sqref="E7:G7">
    <cfRule type="cellIs" dxfId="12" priority="6" operator="equal">
      <formula>"jan."</formula>
    </cfRule>
  </conditionalFormatting>
  <conditionalFormatting sqref="H7:J7">
    <cfRule type="cellIs" dxfId="11" priority="3" operator="equal">
      <formula>"jan."</formula>
    </cfRule>
  </conditionalFormatting>
  <conditionalFormatting sqref="E44:G44">
    <cfRule type="cellIs" dxfId="10" priority="2" operator="equal">
      <formula>"jan."</formula>
    </cfRule>
  </conditionalFormatting>
  <conditionalFormatting sqref="H44:J44">
    <cfRule type="cellIs" dxfId="9"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12" customWidth="1"/>
    <col min="2" max="2" width="2.5703125" style="412" customWidth="1"/>
    <col min="3" max="3" width="1.140625" style="412" customWidth="1"/>
    <col min="4" max="4" width="25.85546875" style="412" customWidth="1"/>
    <col min="5" max="10" width="7.5703125" style="423" customWidth="1"/>
    <col min="11" max="11" width="7.5703125" style="452" customWidth="1"/>
    <col min="12" max="12" width="7.5703125" style="423" customWidth="1"/>
    <col min="13" max="13" width="7.5703125" style="452" customWidth="1"/>
    <col min="14" max="14" width="2.5703125" style="412" customWidth="1"/>
    <col min="15" max="15" width="1" style="412" customWidth="1"/>
    <col min="16" max="16384" width="9.140625" style="412"/>
  </cols>
  <sheetData>
    <row r="1" spans="1:15" ht="13.5" customHeight="1" x14ac:dyDescent="0.2">
      <c r="A1" s="407"/>
      <c r="B1" s="1783" t="s">
        <v>334</v>
      </c>
      <c r="C1" s="1783"/>
      <c r="D1" s="1783"/>
      <c r="E1" s="409"/>
      <c r="F1" s="409"/>
      <c r="G1" s="409"/>
      <c r="H1" s="409"/>
      <c r="I1" s="409"/>
      <c r="J1" s="410"/>
      <c r="K1" s="710"/>
      <c r="L1" s="710"/>
      <c r="M1" s="710"/>
      <c r="N1" s="411"/>
      <c r="O1" s="407"/>
    </row>
    <row r="2" spans="1:15" ht="6" customHeight="1" x14ac:dyDescent="0.2">
      <c r="A2" s="407"/>
      <c r="B2" s="1784"/>
      <c r="C2" s="1784"/>
      <c r="D2" s="1784"/>
      <c r="E2" s="413"/>
      <c r="F2" s="414"/>
      <c r="G2" s="414"/>
      <c r="H2" s="414"/>
      <c r="I2" s="414"/>
      <c r="J2" s="414"/>
      <c r="K2" s="415"/>
      <c r="L2" s="414"/>
      <c r="M2" s="415"/>
      <c r="N2" s="416"/>
      <c r="O2" s="407"/>
    </row>
    <row r="3" spans="1:15" ht="13.5" customHeight="1" thickBot="1" x14ac:dyDescent="0.25">
      <c r="A3" s="407"/>
      <c r="B3" s="417"/>
      <c r="C3" s="417"/>
      <c r="D3" s="417"/>
      <c r="E3" s="414"/>
      <c r="F3" s="414"/>
      <c r="G3" s="414"/>
      <c r="H3" s="414"/>
      <c r="I3" s="414" t="s">
        <v>34</v>
      </c>
      <c r="J3" s="414"/>
      <c r="K3" s="580"/>
      <c r="L3" s="414"/>
      <c r="M3" s="1132" t="s">
        <v>73</v>
      </c>
      <c r="N3" s="418"/>
      <c r="O3" s="407"/>
    </row>
    <row r="4" spans="1:15" s="421" customFormat="1" ht="13.5" customHeight="1" thickBot="1" x14ac:dyDescent="0.25">
      <c r="A4" s="419"/>
      <c r="B4" s="420"/>
      <c r="C4" s="1785" t="s">
        <v>0</v>
      </c>
      <c r="D4" s="1786"/>
      <c r="E4" s="1786"/>
      <c r="F4" s="1786"/>
      <c r="G4" s="1786"/>
      <c r="H4" s="1786"/>
      <c r="I4" s="1786"/>
      <c r="J4" s="1786"/>
      <c r="K4" s="1786"/>
      <c r="L4" s="1786"/>
      <c r="M4" s="1787"/>
      <c r="N4" s="418"/>
      <c r="O4" s="407"/>
    </row>
    <row r="5" spans="1:15" ht="4.5" customHeight="1" x14ac:dyDescent="0.2">
      <c r="A5" s="407"/>
      <c r="B5" s="417"/>
      <c r="C5" s="1638" t="s">
        <v>78</v>
      </c>
      <c r="D5" s="1638"/>
      <c r="F5" s="887"/>
      <c r="G5" s="887"/>
      <c r="H5" s="887"/>
      <c r="I5" s="424"/>
      <c r="J5" s="424"/>
      <c r="K5" s="424"/>
      <c r="L5" s="424"/>
      <c r="M5" s="424"/>
      <c r="N5" s="418"/>
      <c r="O5" s="407"/>
    </row>
    <row r="6" spans="1:15" ht="12" customHeight="1" x14ac:dyDescent="0.2">
      <c r="A6" s="407"/>
      <c r="B6" s="417"/>
      <c r="C6" s="1638"/>
      <c r="D6" s="1638"/>
      <c r="E6" s="1372">
        <v>2016</v>
      </c>
      <c r="F6" s="1788">
        <v>2017</v>
      </c>
      <c r="G6" s="1641"/>
      <c r="H6" s="1641"/>
      <c r="I6" s="1641"/>
      <c r="J6" s="1641"/>
      <c r="K6" s="1641"/>
      <c r="L6" s="1641"/>
      <c r="M6" s="1641"/>
      <c r="N6" s="418"/>
      <c r="O6" s="407"/>
    </row>
    <row r="7" spans="1:15" s="421" customFormat="1" ht="12.75" customHeight="1" x14ac:dyDescent="0.2">
      <c r="A7" s="419"/>
      <c r="B7" s="420"/>
      <c r="C7" s="426"/>
      <c r="D7" s="426"/>
      <c r="E7" s="856" t="s">
        <v>94</v>
      </c>
      <c r="F7" s="856" t="s">
        <v>93</v>
      </c>
      <c r="G7" s="769" t="s">
        <v>104</v>
      </c>
      <c r="H7" s="857" t="s">
        <v>103</v>
      </c>
      <c r="I7" s="856" t="s">
        <v>102</v>
      </c>
      <c r="J7" s="857" t="s">
        <v>101</v>
      </c>
      <c r="K7" s="857" t="s">
        <v>100</v>
      </c>
      <c r="L7" s="857" t="s">
        <v>99</v>
      </c>
      <c r="M7" s="857" t="s">
        <v>98</v>
      </c>
      <c r="N7" s="418"/>
      <c r="O7" s="407"/>
    </row>
    <row r="8" spans="1:15" s="430" customFormat="1" ht="12.75" customHeight="1" x14ac:dyDescent="0.2">
      <c r="A8" s="427"/>
      <c r="B8" s="428"/>
      <c r="C8" s="1773" t="s">
        <v>507</v>
      </c>
      <c r="D8" s="1773"/>
      <c r="E8" s="429"/>
      <c r="F8" s="429"/>
      <c r="G8" s="429"/>
      <c r="H8" s="429"/>
      <c r="I8" s="429"/>
      <c r="J8" s="429"/>
      <c r="K8" s="429"/>
      <c r="L8" s="429"/>
      <c r="M8" s="429"/>
      <c r="N8" s="418"/>
      <c r="O8" s="407"/>
    </row>
    <row r="9" spans="1:15" ht="11.25" customHeight="1" x14ac:dyDescent="0.2">
      <c r="A9" s="407"/>
      <c r="B9" s="1123"/>
      <c r="C9" s="1118" t="s">
        <v>135</v>
      </c>
      <c r="D9" s="1124"/>
      <c r="E9" s="1125">
        <v>239957</v>
      </c>
      <c r="F9" s="1125">
        <v>239168</v>
      </c>
      <c r="G9" s="1125">
        <v>238070</v>
      </c>
      <c r="H9" s="1125">
        <v>237358</v>
      </c>
      <c r="I9" s="1125">
        <v>236304</v>
      </c>
      <c r="J9" s="1125">
        <v>235227</v>
      </c>
      <c r="K9" s="1125">
        <v>234456</v>
      </c>
      <c r="L9" s="1125">
        <v>233731</v>
      </c>
      <c r="M9" s="1125">
        <v>233018</v>
      </c>
      <c r="N9" s="418"/>
      <c r="O9" s="407"/>
    </row>
    <row r="10" spans="1:15" ht="11.25" customHeight="1" x14ac:dyDescent="0.2">
      <c r="A10" s="407"/>
      <c r="B10" s="1123"/>
      <c r="C10" s="1118"/>
      <c r="D10" s="1126" t="s">
        <v>72</v>
      </c>
      <c r="E10" s="1127">
        <v>126364</v>
      </c>
      <c r="F10" s="1127">
        <v>126026</v>
      </c>
      <c r="G10" s="1127">
        <v>125485</v>
      </c>
      <c r="H10" s="1127">
        <v>125185</v>
      </c>
      <c r="I10" s="1127">
        <v>124700</v>
      </c>
      <c r="J10" s="1127">
        <v>124205</v>
      </c>
      <c r="K10" s="1127">
        <v>123862</v>
      </c>
      <c r="L10" s="1127">
        <v>123586</v>
      </c>
      <c r="M10" s="1127">
        <v>123288</v>
      </c>
      <c r="N10" s="418"/>
      <c r="O10" s="407"/>
    </row>
    <row r="11" spans="1:15" ht="11.25" customHeight="1" x14ac:dyDescent="0.2">
      <c r="A11" s="407"/>
      <c r="B11" s="1123"/>
      <c r="C11" s="1118"/>
      <c r="D11" s="1126" t="s">
        <v>71</v>
      </c>
      <c r="E11" s="1127">
        <v>113593</v>
      </c>
      <c r="F11" s="1127">
        <v>113142</v>
      </c>
      <c r="G11" s="1127">
        <v>112585</v>
      </c>
      <c r="H11" s="1127">
        <v>112173</v>
      </c>
      <c r="I11" s="1127">
        <v>111604</v>
      </c>
      <c r="J11" s="1127">
        <v>111022</v>
      </c>
      <c r="K11" s="1127">
        <v>110594</v>
      </c>
      <c r="L11" s="1127">
        <v>110145</v>
      </c>
      <c r="M11" s="1127">
        <v>109730</v>
      </c>
      <c r="N11" s="418"/>
      <c r="O11" s="407"/>
    </row>
    <row r="12" spans="1:15" ht="11.25" customHeight="1" x14ac:dyDescent="0.2">
      <c r="A12" s="407"/>
      <c r="B12" s="1123"/>
      <c r="C12" s="1118" t="s">
        <v>136</v>
      </c>
      <c r="D12" s="1124"/>
      <c r="E12" s="1125">
        <v>2034271</v>
      </c>
      <c r="F12" s="1125">
        <v>2035027</v>
      </c>
      <c r="G12" s="1125">
        <v>2032962</v>
      </c>
      <c r="H12" s="1125">
        <v>2031113</v>
      </c>
      <c r="I12" s="1125">
        <v>2031827</v>
      </c>
      <c r="J12" s="1125">
        <v>2032424</v>
      </c>
      <c r="K12" s="1125">
        <v>2033205</v>
      </c>
      <c r="L12" s="1125">
        <v>2034017</v>
      </c>
      <c r="M12" s="1125">
        <v>2035123</v>
      </c>
      <c r="N12" s="418"/>
      <c r="O12" s="407"/>
    </row>
    <row r="13" spans="1:15" ht="11.25" customHeight="1" x14ac:dyDescent="0.2">
      <c r="A13" s="407"/>
      <c r="B13" s="1123"/>
      <c r="C13" s="1118"/>
      <c r="D13" s="1126" t="s">
        <v>72</v>
      </c>
      <c r="E13" s="1127">
        <v>958233</v>
      </c>
      <c r="F13" s="1127">
        <v>958277</v>
      </c>
      <c r="G13" s="1127">
        <v>957285</v>
      </c>
      <c r="H13" s="1127">
        <v>956313</v>
      </c>
      <c r="I13" s="1127">
        <v>956663</v>
      </c>
      <c r="J13" s="1127">
        <v>956852</v>
      </c>
      <c r="K13" s="1127">
        <v>957189</v>
      </c>
      <c r="L13" s="1127">
        <v>957390</v>
      </c>
      <c r="M13" s="1127">
        <v>957833</v>
      </c>
      <c r="N13" s="418"/>
      <c r="O13" s="407"/>
    </row>
    <row r="14" spans="1:15" ht="11.25" customHeight="1" x14ac:dyDescent="0.2">
      <c r="A14" s="407"/>
      <c r="B14" s="1123"/>
      <c r="C14" s="1118"/>
      <c r="D14" s="1126" t="s">
        <v>71</v>
      </c>
      <c r="E14" s="1127">
        <v>1076038</v>
      </c>
      <c r="F14" s="1127">
        <v>1076750</v>
      </c>
      <c r="G14" s="1127">
        <v>1075677</v>
      </c>
      <c r="H14" s="1127">
        <v>1074800</v>
      </c>
      <c r="I14" s="1127">
        <v>1075164</v>
      </c>
      <c r="J14" s="1127">
        <v>1075572</v>
      </c>
      <c r="K14" s="1127">
        <v>1076016</v>
      </c>
      <c r="L14" s="1127">
        <v>1076627</v>
      </c>
      <c r="M14" s="1127">
        <v>1077290</v>
      </c>
      <c r="N14" s="418"/>
      <c r="O14" s="407"/>
    </row>
    <row r="15" spans="1:15" ht="11.25" customHeight="1" x14ac:dyDescent="0.2">
      <c r="A15" s="407"/>
      <c r="B15" s="1123"/>
      <c r="C15" s="1118" t="s">
        <v>137</v>
      </c>
      <c r="D15" s="1124"/>
      <c r="E15" s="1125">
        <v>717288</v>
      </c>
      <c r="F15" s="1125">
        <v>717642</v>
      </c>
      <c r="G15" s="1125">
        <v>717158</v>
      </c>
      <c r="H15" s="1125">
        <v>714603</v>
      </c>
      <c r="I15" s="1125">
        <v>715587</v>
      </c>
      <c r="J15" s="1125">
        <v>716178</v>
      </c>
      <c r="K15" s="1125">
        <v>717512</v>
      </c>
      <c r="L15" s="1125">
        <v>718739</v>
      </c>
      <c r="M15" s="1125">
        <v>718225</v>
      </c>
      <c r="N15" s="418"/>
      <c r="O15" s="407"/>
    </row>
    <row r="16" spans="1:15" ht="11.25" customHeight="1" x14ac:dyDescent="0.2">
      <c r="A16" s="407"/>
      <c r="B16" s="1123"/>
      <c r="C16" s="1118"/>
      <c r="D16" s="1126" t="s">
        <v>72</v>
      </c>
      <c r="E16" s="1127">
        <v>132215</v>
      </c>
      <c r="F16" s="1127">
        <v>132410</v>
      </c>
      <c r="G16" s="1127">
        <v>132442</v>
      </c>
      <c r="H16" s="1127">
        <v>131545</v>
      </c>
      <c r="I16" s="1127">
        <v>132050</v>
      </c>
      <c r="J16" s="1127">
        <v>132336</v>
      </c>
      <c r="K16" s="1127">
        <v>132788</v>
      </c>
      <c r="L16" s="1127">
        <v>133123</v>
      </c>
      <c r="M16" s="1127">
        <v>133279</v>
      </c>
      <c r="N16" s="418"/>
      <c r="O16" s="407"/>
    </row>
    <row r="17" spans="1:15" ht="11.25" customHeight="1" x14ac:dyDescent="0.2">
      <c r="A17" s="407"/>
      <c r="B17" s="1123"/>
      <c r="C17" s="1118"/>
      <c r="D17" s="1126" t="s">
        <v>71</v>
      </c>
      <c r="E17" s="1127">
        <v>585073</v>
      </c>
      <c r="F17" s="1127">
        <v>585232</v>
      </c>
      <c r="G17" s="1127">
        <v>584716</v>
      </c>
      <c r="H17" s="1127">
        <v>583058</v>
      </c>
      <c r="I17" s="1127">
        <v>583537</v>
      </c>
      <c r="J17" s="1127">
        <v>583842</v>
      </c>
      <c r="K17" s="1127">
        <v>584724</v>
      </c>
      <c r="L17" s="1127">
        <v>585616</v>
      </c>
      <c r="M17" s="1127">
        <v>584946</v>
      </c>
      <c r="N17" s="418"/>
      <c r="O17" s="407"/>
    </row>
    <row r="18" spans="1:15" ht="8.25" customHeight="1" x14ac:dyDescent="0.2">
      <c r="A18" s="407"/>
      <c r="B18" s="1123"/>
      <c r="C18" s="1778" t="s">
        <v>711</v>
      </c>
      <c r="D18" s="1778"/>
      <c r="E18" s="1778"/>
      <c r="F18" s="1778"/>
      <c r="G18" s="1778"/>
      <c r="H18" s="1778"/>
      <c r="I18" s="1778"/>
      <c r="J18" s="1778"/>
      <c r="K18" s="1778"/>
      <c r="L18" s="1778"/>
      <c r="M18" s="1778"/>
      <c r="N18" s="418"/>
      <c r="O18" s="88"/>
    </row>
    <row r="19" spans="1:15" ht="6" customHeight="1" thickBot="1" x14ac:dyDescent="0.25">
      <c r="A19" s="407"/>
      <c r="B19" s="417"/>
      <c r="C19" s="711"/>
      <c r="D19" s="711"/>
      <c r="E19" s="711"/>
      <c r="F19" s="711"/>
      <c r="G19" s="711"/>
      <c r="H19" s="711"/>
      <c r="I19" s="711"/>
      <c r="J19" s="711"/>
      <c r="K19" s="711"/>
      <c r="L19" s="711"/>
      <c r="M19" s="711"/>
      <c r="N19" s="418"/>
      <c r="O19" s="88"/>
    </row>
    <row r="20" spans="1:15" ht="15" customHeight="1" thickBot="1" x14ac:dyDescent="0.25">
      <c r="A20" s="407"/>
      <c r="B20" s="417"/>
      <c r="C20" s="1770" t="s">
        <v>490</v>
      </c>
      <c r="D20" s="1771"/>
      <c r="E20" s="1771"/>
      <c r="F20" s="1771"/>
      <c r="G20" s="1771"/>
      <c r="H20" s="1771"/>
      <c r="I20" s="1771"/>
      <c r="J20" s="1771"/>
      <c r="K20" s="1771"/>
      <c r="L20" s="1771"/>
      <c r="M20" s="1772"/>
      <c r="N20" s="418"/>
      <c r="O20" s="407"/>
    </row>
    <row r="21" spans="1:15" ht="9" customHeight="1" x14ac:dyDescent="0.2">
      <c r="A21" s="407"/>
      <c r="B21" s="417"/>
      <c r="C21" s="89" t="s">
        <v>78</v>
      </c>
      <c r="D21" s="415"/>
      <c r="E21" s="431"/>
      <c r="F21" s="431"/>
      <c r="G21" s="431"/>
      <c r="H21" s="431"/>
      <c r="I21" s="431"/>
      <c r="J21" s="431"/>
      <c r="K21" s="431"/>
      <c r="L21" s="431"/>
      <c r="M21" s="431"/>
      <c r="N21" s="418"/>
      <c r="O21" s="407"/>
    </row>
    <row r="22" spans="1:15" ht="12.75" customHeight="1" x14ac:dyDescent="0.2">
      <c r="A22" s="407"/>
      <c r="B22" s="417"/>
      <c r="C22" s="1773" t="s">
        <v>138</v>
      </c>
      <c r="D22" s="1773"/>
      <c r="E22" s="412"/>
      <c r="F22" s="429"/>
      <c r="G22" s="429"/>
      <c r="H22" s="429"/>
      <c r="I22" s="429"/>
      <c r="J22" s="429"/>
      <c r="K22" s="429"/>
      <c r="L22" s="429"/>
      <c r="M22" s="429"/>
      <c r="N22" s="418"/>
      <c r="O22" s="407"/>
    </row>
    <row r="23" spans="1:15" s="421" customFormat="1" ht="11.25" customHeight="1" x14ac:dyDescent="0.2">
      <c r="A23" s="419"/>
      <c r="B23" s="1128"/>
      <c r="C23" s="1112" t="s">
        <v>139</v>
      </c>
      <c r="D23" s="1129"/>
      <c r="E23" s="1115">
        <v>1114766</v>
      </c>
      <c r="F23" s="1115">
        <v>1106431</v>
      </c>
      <c r="G23" s="1115">
        <v>1112947</v>
      </c>
      <c r="H23" s="1115">
        <v>1118343</v>
      </c>
      <c r="I23" s="1115">
        <v>1122553</v>
      </c>
      <c r="J23" s="1115">
        <v>1124575</v>
      </c>
      <c r="K23" s="1115">
        <v>1126767</v>
      </c>
      <c r="L23" s="1115">
        <v>1127571</v>
      </c>
      <c r="M23" s="1115">
        <v>1123101</v>
      </c>
      <c r="N23" s="418"/>
      <c r="O23" s="419"/>
    </row>
    <row r="24" spans="1:15" ht="11.25" customHeight="1" x14ac:dyDescent="0.2">
      <c r="A24" s="407"/>
      <c r="B24" s="1123"/>
      <c r="C24" s="1779" t="s">
        <v>349</v>
      </c>
      <c r="D24" s="1779"/>
      <c r="E24" s="1115">
        <v>87091</v>
      </c>
      <c r="F24" s="1115">
        <v>83736</v>
      </c>
      <c r="G24" s="1115">
        <v>84809</v>
      </c>
      <c r="H24" s="1115">
        <v>85530</v>
      </c>
      <c r="I24" s="1115">
        <v>86327</v>
      </c>
      <c r="J24" s="1115">
        <v>86759</v>
      </c>
      <c r="K24" s="1115">
        <v>87108</v>
      </c>
      <c r="L24" s="1115">
        <v>87141</v>
      </c>
      <c r="M24" s="1115">
        <v>86777</v>
      </c>
      <c r="N24" s="432"/>
      <c r="O24" s="407"/>
    </row>
    <row r="25" spans="1:15" ht="11.25" customHeight="1" x14ac:dyDescent="0.2">
      <c r="A25" s="407"/>
      <c r="B25" s="1123"/>
      <c r="C25" s="1782" t="s">
        <v>140</v>
      </c>
      <c r="D25" s="1782"/>
      <c r="E25" s="1115">
        <v>1085</v>
      </c>
      <c r="F25" s="1115">
        <v>1372</v>
      </c>
      <c r="G25" s="1115">
        <v>3217</v>
      </c>
      <c r="H25" s="1115">
        <v>5816</v>
      </c>
      <c r="I25" s="1115">
        <v>5228</v>
      </c>
      <c r="J25" s="1115">
        <v>6502</v>
      </c>
      <c r="K25" s="1115">
        <v>7428</v>
      </c>
      <c r="L25" s="1115">
        <v>8160</v>
      </c>
      <c r="M25" s="1115">
        <v>5001</v>
      </c>
      <c r="N25" s="418"/>
      <c r="O25" s="434"/>
    </row>
    <row r="26" spans="1:15" ht="11.25" customHeight="1" x14ac:dyDescent="0.2">
      <c r="A26" s="407"/>
      <c r="B26" s="1123"/>
      <c r="C26" s="1779" t="s">
        <v>141</v>
      </c>
      <c r="D26" s="1779"/>
      <c r="E26" s="1130">
        <v>13306</v>
      </c>
      <c r="F26" s="1130">
        <v>13279</v>
      </c>
      <c r="G26" s="1130">
        <v>13298</v>
      </c>
      <c r="H26" s="1130">
        <v>13281</v>
      </c>
      <c r="I26" s="1130">
        <v>13264</v>
      </c>
      <c r="J26" s="1130">
        <v>13245</v>
      </c>
      <c r="K26" s="1130">
        <v>13216</v>
      </c>
      <c r="L26" s="1130">
        <v>13187</v>
      </c>
      <c r="M26" s="1130">
        <v>13159</v>
      </c>
      <c r="N26" s="418"/>
      <c r="O26" s="407"/>
    </row>
    <row r="27" spans="1:15" ht="11.25" customHeight="1" x14ac:dyDescent="0.2">
      <c r="A27" s="407"/>
      <c r="B27" s="1123"/>
      <c r="C27" s="1779" t="s">
        <v>350</v>
      </c>
      <c r="D27" s="1779"/>
      <c r="E27" s="1115">
        <v>12558</v>
      </c>
      <c r="F27" s="1115">
        <v>12519</v>
      </c>
      <c r="G27" s="1115">
        <v>12550</v>
      </c>
      <c r="H27" s="1115">
        <v>12504</v>
      </c>
      <c r="I27" s="1115">
        <v>12480</v>
      </c>
      <c r="J27" s="1115">
        <v>12447</v>
      </c>
      <c r="K27" s="1115">
        <v>12388</v>
      </c>
      <c r="L27" s="1115">
        <v>12311</v>
      </c>
      <c r="M27" s="1115">
        <v>12224</v>
      </c>
      <c r="N27" s="418"/>
      <c r="O27" s="407"/>
    </row>
    <row r="28" spans="1:15" s="438" customFormat="1" ht="8.25" customHeight="1" x14ac:dyDescent="0.2">
      <c r="A28" s="435"/>
      <c r="B28" s="1131"/>
      <c r="C28" s="1778" t="s">
        <v>712</v>
      </c>
      <c r="D28" s="1778"/>
      <c r="E28" s="1778"/>
      <c r="F28" s="1778"/>
      <c r="G28" s="1778"/>
      <c r="H28" s="1778"/>
      <c r="I28" s="1778"/>
      <c r="J28" s="1778"/>
      <c r="K28" s="1778"/>
      <c r="L28" s="1778"/>
      <c r="M28" s="1778"/>
      <c r="N28" s="436"/>
      <c r="O28" s="437"/>
    </row>
    <row r="29" spans="1:15" ht="6" customHeight="1" thickBot="1" x14ac:dyDescent="0.25">
      <c r="A29" s="407"/>
      <c r="B29" s="417"/>
      <c r="C29" s="417"/>
      <c r="D29" s="417"/>
      <c r="E29" s="414"/>
      <c r="F29" s="414"/>
      <c r="G29" s="414"/>
      <c r="H29" s="414"/>
      <c r="I29" s="414"/>
      <c r="J29" s="414"/>
      <c r="K29" s="415"/>
      <c r="L29" s="414"/>
      <c r="M29" s="415"/>
      <c r="N29" s="418"/>
      <c r="O29" s="439"/>
    </row>
    <row r="30" spans="1:15" ht="13.5" customHeight="1" thickBot="1" x14ac:dyDescent="0.25">
      <c r="A30" s="407"/>
      <c r="B30" s="417"/>
      <c r="C30" s="1757" t="s">
        <v>1</v>
      </c>
      <c r="D30" s="1758"/>
      <c r="E30" s="1758"/>
      <c r="F30" s="1758"/>
      <c r="G30" s="1758"/>
      <c r="H30" s="1758"/>
      <c r="I30" s="1758"/>
      <c r="J30" s="1758"/>
      <c r="K30" s="1758"/>
      <c r="L30" s="1758"/>
      <c r="M30" s="1759"/>
      <c r="N30" s="418"/>
      <c r="O30" s="407"/>
    </row>
    <row r="31" spans="1:15" ht="9" customHeight="1" x14ac:dyDescent="0.2">
      <c r="A31" s="407"/>
      <c r="B31" s="417"/>
      <c r="C31" s="89" t="s">
        <v>78</v>
      </c>
      <c r="D31" s="415"/>
      <c r="E31" s="440"/>
      <c r="F31" s="440"/>
      <c r="G31" s="440"/>
      <c r="H31" s="440"/>
      <c r="I31" s="440"/>
      <c r="J31" s="440"/>
      <c r="K31" s="440"/>
      <c r="L31" s="440"/>
      <c r="M31" s="440"/>
      <c r="N31" s="418"/>
      <c r="O31" s="407"/>
    </row>
    <row r="32" spans="1:15" s="445" customFormat="1" ht="13.5" customHeight="1" x14ac:dyDescent="0.2">
      <c r="A32" s="441"/>
      <c r="B32" s="442"/>
      <c r="C32" s="1780" t="s">
        <v>329</v>
      </c>
      <c r="D32" s="1780"/>
      <c r="E32" s="443">
        <v>224489</v>
      </c>
      <c r="F32" s="443">
        <v>221234</v>
      </c>
      <c r="G32" s="443">
        <v>217255</v>
      </c>
      <c r="H32" s="443">
        <v>210285</v>
      </c>
      <c r="I32" s="443">
        <v>211431</v>
      </c>
      <c r="J32" s="443">
        <v>200786</v>
      </c>
      <c r="K32" s="443">
        <v>191307</v>
      </c>
      <c r="L32" s="443">
        <v>189069</v>
      </c>
      <c r="M32" s="443">
        <v>185473</v>
      </c>
      <c r="N32" s="444"/>
      <c r="O32" s="441"/>
    </row>
    <row r="33" spans="1:16" s="445" customFormat="1" ht="15" customHeight="1" x14ac:dyDescent="0.2">
      <c r="A33" s="441"/>
      <c r="B33" s="442"/>
      <c r="C33" s="712" t="s">
        <v>328</v>
      </c>
      <c r="D33" s="712"/>
      <c r="E33" s="86"/>
      <c r="F33" s="86"/>
      <c r="G33" s="86"/>
      <c r="H33" s="86"/>
      <c r="I33" s="86"/>
      <c r="J33" s="86"/>
      <c r="K33" s="86"/>
      <c r="L33" s="86"/>
      <c r="M33" s="86"/>
      <c r="N33" s="444"/>
      <c r="O33" s="441"/>
    </row>
    <row r="34" spans="1:16" s="421" customFormat="1" ht="12.75" customHeight="1" x14ac:dyDescent="0.2">
      <c r="A34" s="419"/>
      <c r="B34" s="1128"/>
      <c r="C34" s="1781" t="s">
        <v>142</v>
      </c>
      <c r="D34" s="1781"/>
      <c r="E34" s="1115">
        <v>176231</v>
      </c>
      <c r="F34" s="1115">
        <v>175033</v>
      </c>
      <c r="G34" s="1115">
        <v>170905</v>
      </c>
      <c r="H34" s="1115">
        <v>165104</v>
      </c>
      <c r="I34" s="1115">
        <v>166532</v>
      </c>
      <c r="J34" s="1115">
        <v>159217</v>
      </c>
      <c r="K34" s="1115">
        <v>151799</v>
      </c>
      <c r="L34" s="1115">
        <v>151002</v>
      </c>
      <c r="M34" s="1115">
        <v>149680</v>
      </c>
      <c r="N34" s="446"/>
      <c r="O34" s="419"/>
    </row>
    <row r="35" spans="1:16" s="421" customFormat="1" ht="23.25" customHeight="1" x14ac:dyDescent="0.2">
      <c r="A35" s="419"/>
      <c r="B35" s="1128"/>
      <c r="C35" s="1781" t="s">
        <v>143</v>
      </c>
      <c r="D35" s="1781"/>
      <c r="E35" s="1115">
        <v>11446</v>
      </c>
      <c r="F35" s="1115">
        <v>11352</v>
      </c>
      <c r="G35" s="1115">
        <v>11593</v>
      </c>
      <c r="H35" s="1115">
        <v>11012</v>
      </c>
      <c r="I35" s="1115">
        <v>10555</v>
      </c>
      <c r="J35" s="1115">
        <v>8696</v>
      </c>
      <c r="K35" s="1115">
        <v>7687</v>
      </c>
      <c r="L35" s="1115">
        <v>7396</v>
      </c>
      <c r="M35" s="1115">
        <v>7077</v>
      </c>
      <c r="N35" s="446"/>
      <c r="O35" s="419"/>
    </row>
    <row r="36" spans="1:16" s="421" customFormat="1" ht="21.75" customHeight="1" x14ac:dyDescent="0.2">
      <c r="A36" s="419"/>
      <c r="B36" s="1128"/>
      <c r="C36" s="1781" t="s">
        <v>145</v>
      </c>
      <c r="D36" s="1781"/>
      <c r="E36" s="1115">
        <v>34817</v>
      </c>
      <c r="F36" s="1115">
        <v>32794</v>
      </c>
      <c r="G36" s="1115">
        <v>32609</v>
      </c>
      <c r="H36" s="1115">
        <v>32117</v>
      </c>
      <c r="I36" s="1115">
        <v>32496</v>
      </c>
      <c r="J36" s="1115">
        <v>30963</v>
      </c>
      <c r="K36" s="1115">
        <v>29998</v>
      </c>
      <c r="L36" s="1115">
        <v>28752</v>
      </c>
      <c r="M36" s="1115">
        <v>26864</v>
      </c>
      <c r="N36" s="446"/>
      <c r="O36" s="419"/>
    </row>
    <row r="37" spans="1:16" s="421" customFormat="1" ht="20.25" customHeight="1" x14ac:dyDescent="0.2">
      <c r="A37" s="419"/>
      <c r="B37" s="1128"/>
      <c r="C37" s="1781" t="s">
        <v>146</v>
      </c>
      <c r="D37" s="1781"/>
      <c r="E37" s="1115">
        <v>45</v>
      </c>
      <c r="F37" s="1115">
        <v>40</v>
      </c>
      <c r="G37" s="1115">
        <v>38</v>
      </c>
      <c r="H37" s="1115">
        <v>40</v>
      </c>
      <c r="I37" s="1115">
        <v>38</v>
      </c>
      <c r="J37" s="1115">
        <v>40</v>
      </c>
      <c r="K37" s="1115">
        <v>33</v>
      </c>
      <c r="L37" s="1115">
        <v>30</v>
      </c>
      <c r="M37" s="1115">
        <v>30</v>
      </c>
      <c r="N37" s="446"/>
      <c r="O37" s="419"/>
    </row>
    <row r="38" spans="1:16" s="421" customFormat="1" ht="20.25" customHeight="1" x14ac:dyDescent="0.2">
      <c r="A38" s="419"/>
      <c r="B38" s="1128"/>
      <c r="C38" s="1781" t="s">
        <v>508</v>
      </c>
      <c r="D38" s="1781"/>
      <c r="E38" s="1115">
        <v>3214</v>
      </c>
      <c r="F38" s="1115">
        <v>2847</v>
      </c>
      <c r="G38" s="1115">
        <v>3037</v>
      </c>
      <c r="H38" s="1115">
        <v>2983</v>
      </c>
      <c r="I38" s="1115">
        <v>3265</v>
      </c>
      <c r="J38" s="1115">
        <v>3151</v>
      </c>
      <c r="K38" s="1115">
        <v>3233</v>
      </c>
      <c r="L38" s="1115">
        <v>3149</v>
      </c>
      <c r="M38" s="1115">
        <v>2752</v>
      </c>
      <c r="N38" s="446"/>
      <c r="O38" s="419"/>
    </row>
    <row r="39" spans="1:16" s="421" customFormat="1" ht="6" customHeight="1" x14ac:dyDescent="0.2">
      <c r="A39" s="419"/>
      <c r="B39" s="1128"/>
      <c r="C39" s="1198"/>
      <c r="D39" s="1199"/>
      <c r="E39" s="1200"/>
      <c r="F39" s="1200"/>
      <c r="G39" s="1200"/>
      <c r="H39" s="1200"/>
      <c r="I39" s="1200"/>
      <c r="J39" s="1200"/>
      <c r="K39" s="1200"/>
      <c r="L39" s="1200"/>
      <c r="M39" s="1200"/>
      <c r="N39" s="446"/>
      <c r="O39" s="419"/>
    </row>
    <row r="40" spans="1:16" ht="12.75" customHeight="1" x14ac:dyDescent="0.2">
      <c r="A40" s="407"/>
      <c r="B40" s="417"/>
      <c r="C40" s="1780" t="s">
        <v>342</v>
      </c>
      <c r="D40" s="1780"/>
      <c r="E40" s="443"/>
      <c r="F40" s="443"/>
      <c r="G40" s="443"/>
      <c r="H40" s="443"/>
      <c r="I40" s="443"/>
      <c r="J40" s="443"/>
      <c r="K40" s="443"/>
      <c r="L40" s="443"/>
      <c r="M40" s="443"/>
      <c r="N40" s="418"/>
      <c r="O40" s="407"/>
    </row>
    <row r="41" spans="1:16" ht="10.5" customHeight="1" x14ac:dyDescent="0.2">
      <c r="A41" s="407"/>
      <c r="B41" s="417"/>
      <c r="C41" s="1118" t="s">
        <v>62</v>
      </c>
      <c r="D41" s="1113"/>
      <c r="E41" s="1114">
        <v>12592</v>
      </c>
      <c r="F41" s="1114">
        <v>12193</v>
      </c>
      <c r="G41" s="1114">
        <v>12146</v>
      </c>
      <c r="H41" s="1114">
        <v>11957</v>
      </c>
      <c r="I41" s="1114">
        <v>12257</v>
      </c>
      <c r="J41" s="1114">
        <v>12002</v>
      </c>
      <c r="K41" s="1114">
        <v>11534</v>
      </c>
      <c r="L41" s="1114">
        <v>11386</v>
      </c>
      <c r="M41" s="1114">
        <v>11068</v>
      </c>
      <c r="N41" s="418"/>
      <c r="O41" s="407">
        <v>24716</v>
      </c>
      <c r="P41" s="464"/>
    </row>
    <row r="42" spans="1:16" ht="10.5" customHeight="1" x14ac:dyDescent="0.2">
      <c r="A42" s="407"/>
      <c r="B42" s="417"/>
      <c r="C42" s="1118" t="s">
        <v>55</v>
      </c>
      <c r="D42" s="1113"/>
      <c r="E42" s="1114">
        <v>3349</v>
      </c>
      <c r="F42" s="1114">
        <v>3367</v>
      </c>
      <c r="G42" s="1114">
        <v>3281</v>
      </c>
      <c r="H42" s="1114">
        <v>3207</v>
      </c>
      <c r="I42" s="1114">
        <v>3198</v>
      </c>
      <c r="J42" s="1114">
        <v>2728</v>
      </c>
      <c r="K42" s="1114">
        <v>2480</v>
      </c>
      <c r="L42" s="1114">
        <v>2408</v>
      </c>
      <c r="M42" s="1114">
        <v>2359</v>
      </c>
      <c r="N42" s="418"/>
      <c r="O42" s="407">
        <v>5505</v>
      </c>
    </row>
    <row r="43" spans="1:16" ht="10.5" customHeight="1" x14ac:dyDescent="0.2">
      <c r="A43" s="407"/>
      <c r="B43" s="417"/>
      <c r="C43" s="1118" t="s">
        <v>64</v>
      </c>
      <c r="D43" s="1113"/>
      <c r="E43" s="1114">
        <v>16371</v>
      </c>
      <c r="F43" s="1114">
        <v>16026</v>
      </c>
      <c r="G43" s="1114">
        <v>15723</v>
      </c>
      <c r="H43" s="1114">
        <v>15417</v>
      </c>
      <c r="I43" s="1114">
        <v>15884</v>
      </c>
      <c r="J43" s="1114">
        <v>15281</v>
      </c>
      <c r="K43" s="1114">
        <v>14805</v>
      </c>
      <c r="L43" s="1114">
        <v>14746</v>
      </c>
      <c r="M43" s="1114">
        <v>14676</v>
      </c>
      <c r="N43" s="418"/>
      <c r="O43" s="407">
        <v>35834</v>
      </c>
    </row>
    <row r="44" spans="1:16" ht="10.5" customHeight="1" x14ac:dyDescent="0.2">
      <c r="A44" s="407"/>
      <c r="B44" s="417"/>
      <c r="C44" s="1118" t="s">
        <v>66</v>
      </c>
      <c r="D44" s="1113"/>
      <c r="E44" s="1114">
        <v>1960</v>
      </c>
      <c r="F44" s="1114">
        <v>1914</v>
      </c>
      <c r="G44" s="1114">
        <v>1930</v>
      </c>
      <c r="H44" s="1114">
        <v>1874</v>
      </c>
      <c r="I44" s="1114">
        <v>1872</v>
      </c>
      <c r="J44" s="1114">
        <v>1827</v>
      </c>
      <c r="K44" s="1114">
        <v>1725</v>
      </c>
      <c r="L44" s="1114">
        <v>1745</v>
      </c>
      <c r="M44" s="1114">
        <v>1759</v>
      </c>
      <c r="N44" s="418"/>
      <c r="O44" s="407">
        <v>3304</v>
      </c>
    </row>
    <row r="45" spans="1:16" ht="10.5" customHeight="1" x14ac:dyDescent="0.2">
      <c r="A45" s="407"/>
      <c r="B45" s="417"/>
      <c r="C45" s="1118" t="s">
        <v>75</v>
      </c>
      <c r="D45" s="1113"/>
      <c r="E45" s="1114">
        <v>3310</v>
      </c>
      <c r="F45" s="1114">
        <v>3326</v>
      </c>
      <c r="G45" s="1114">
        <v>3266</v>
      </c>
      <c r="H45" s="1114">
        <v>3189</v>
      </c>
      <c r="I45" s="1114">
        <v>3169</v>
      </c>
      <c r="J45" s="1114">
        <v>3062</v>
      </c>
      <c r="K45" s="1114">
        <v>2974</v>
      </c>
      <c r="L45" s="1114">
        <v>2971</v>
      </c>
      <c r="M45" s="1114">
        <v>3023</v>
      </c>
      <c r="N45" s="418"/>
      <c r="O45" s="407">
        <v>6334</v>
      </c>
    </row>
    <row r="46" spans="1:16" ht="10.5" customHeight="1" x14ac:dyDescent="0.2">
      <c r="A46" s="407"/>
      <c r="B46" s="417"/>
      <c r="C46" s="1118" t="s">
        <v>61</v>
      </c>
      <c r="D46" s="1113"/>
      <c r="E46" s="1114">
        <v>7524</v>
      </c>
      <c r="F46" s="1114">
        <v>7664</v>
      </c>
      <c r="G46" s="1114">
        <v>7497</v>
      </c>
      <c r="H46" s="1114">
        <v>7240</v>
      </c>
      <c r="I46" s="1114">
        <v>7395</v>
      </c>
      <c r="J46" s="1114">
        <v>7025</v>
      </c>
      <c r="K46" s="1114">
        <v>6523</v>
      </c>
      <c r="L46" s="1114">
        <v>6313</v>
      </c>
      <c r="M46" s="1114">
        <v>6203</v>
      </c>
      <c r="N46" s="418"/>
      <c r="O46" s="407">
        <v>14052</v>
      </c>
    </row>
    <row r="47" spans="1:16" ht="10.5" customHeight="1" x14ac:dyDescent="0.2">
      <c r="A47" s="407"/>
      <c r="B47" s="417"/>
      <c r="C47" s="1118" t="s">
        <v>56</v>
      </c>
      <c r="D47" s="1113"/>
      <c r="E47" s="1114">
        <v>3247</v>
      </c>
      <c r="F47" s="1114">
        <v>3114</v>
      </c>
      <c r="G47" s="1114">
        <v>2988</v>
      </c>
      <c r="H47" s="1114">
        <v>2932</v>
      </c>
      <c r="I47" s="1114">
        <v>3116</v>
      </c>
      <c r="J47" s="1114">
        <v>2875</v>
      </c>
      <c r="K47" s="1114">
        <v>2613</v>
      </c>
      <c r="L47" s="1114">
        <v>2646</v>
      </c>
      <c r="M47" s="1114">
        <v>2701</v>
      </c>
      <c r="N47" s="418"/>
      <c r="O47" s="407">
        <v>5973</v>
      </c>
    </row>
    <row r="48" spans="1:16" ht="10.5" customHeight="1" x14ac:dyDescent="0.2">
      <c r="A48" s="407"/>
      <c r="B48" s="417"/>
      <c r="C48" s="1118" t="s">
        <v>74</v>
      </c>
      <c r="D48" s="1113"/>
      <c r="E48" s="1114">
        <v>16605</v>
      </c>
      <c r="F48" s="1114">
        <v>16845</v>
      </c>
      <c r="G48" s="1114">
        <v>16771</v>
      </c>
      <c r="H48" s="1114">
        <v>14590</v>
      </c>
      <c r="I48" s="1114">
        <v>11171</v>
      </c>
      <c r="J48" s="1114">
        <v>8169</v>
      </c>
      <c r="K48" s="1114">
        <v>6478</v>
      </c>
      <c r="L48" s="1114">
        <v>5855</v>
      </c>
      <c r="M48" s="1114">
        <v>5405</v>
      </c>
      <c r="N48" s="418"/>
      <c r="O48" s="407">
        <v>26102</v>
      </c>
    </row>
    <row r="49" spans="1:15" ht="10.5" customHeight="1" x14ac:dyDescent="0.2">
      <c r="A49" s="407"/>
      <c r="B49" s="417"/>
      <c r="C49" s="1118" t="s">
        <v>76</v>
      </c>
      <c r="D49" s="1113"/>
      <c r="E49" s="1114">
        <v>2323</v>
      </c>
      <c r="F49" s="1114">
        <v>2250</v>
      </c>
      <c r="G49" s="1114">
        <v>2269</v>
      </c>
      <c r="H49" s="1114">
        <v>2204</v>
      </c>
      <c r="I49" s="1114">
        <v>2154</v>
      </c>
      <c r="J49" s="1114">
        <v>2075</v>
      </c>
      <c r="K49" s="1114">
        <v>1970</v>
      </c>
      <c r="L49" s="1114">
        <v>1892</v>
      </c>
      <c r="M49" s="1114">
        <v>1832</v>
      </c>
      <c r="N49" s="418"/>
      <c r="O49" s="407">
        <v>4393</v>
      </c>
    </row>
    <row r="50" spans="1:15" ht="10.5" customHeight="1" x14ac:dyDescent="0.2">
      <c r="A50" s="407"/>
      <c r="B50" s="417"/>
      <c r="C50" s="1118" t="s">
        <v>60</v>
      </c>
      <c r="D50" s="1113"/>
      <c r="E50" s="1114">
        <v>7321</v>
      </c>
      <c r="F50" s="1114">
        <v>7598</v>
      </c>
      <c r="G50" s="1114">
        <v>7042</v>
      </c>
      <c r="H50" s="1114">
        <v>6796</v>
      </c>
      <c r="I50" s="1114">
        <v>7059</v>
      </c>
      <c r="J50" s="1114">
        <v>6680</v>
      </c>
      <c r="K50" s="1114">
        <v>6270</v>
      </c>
      <c r="L50" s="1114">
        <v>6250</v>
      </c>
      <c r="M50" s="1114">
        <v>6500</v>
      </c>
      <c r="N50" s="418"/>
      <c r="O50" s="407">
        <v>16923</v>
      </c>
    </row>
    <row r="51" spans="1:15" ht="10.5" customHeight="1" x14ac:dyDescent="0.2">
      <c r="A51" s="407"/>
      <c r="B51" s="417"/>
      <c r="C51" s="1118" t="s">
        <v>59</v>
      </c>
      <c r="D51" s="1113"/>
      <c r="E51" s="1114">
        <v>45101</v>
      </c>
      <c r="F51" s="1114">
        <v>43947</v>
      </c>
      <c r="G51" s="1114">
        <v>43427</v>
      </c>
      <c r="H51" s="1114">
        <v>42474</v>
      </c>
      <c r="I51" s="1114">
        <v>43484</v>
      </c>
      <c r="J51" s="1114">
        <v>42179</v>
      </c>
      <c r="K51" s="1114">
        <v>41008</v>
      </c>
      <c r="L51" s="1114">
        <v>40340</v>
      </c>
      <c r="M51" s="1114">
        <v>38802</v>
      </c>
      <c r="N51" s="418"/>
      <c r="O51" s="407">
        <v>81201</v>
      </c>
    </row>
    <row r="52" spans="1:15" ht="10.5" customHeight="1" x14ac:dyDescent="0.2">
      <c r="A52" s="407"/>
      <c r="B52" s="417"/>
      <c r="C52" s="1118" t="s">
        <v>57</v>
      </c>
      <c r="D52" s="1113"/>
      <c r="E52" s="1114">
        <v>2407</v>
      </c>
      <c r="F52" s="1114">
        <v>2465</v>
      </c>
      <c r="G52" s="1114">
        <v>2397</v>
      </c>
      <c r="H52" s="1114">
        <v>2327</v>
      </c>
      <c r="I52" s="1114">
        <v>2402</v>
      </c>
      <c r="J52" s="1114">
        <v>2266</v>
      </c>
      <c r="K52" s="1114">
        <v>2111</v>
      </c>
      <c r="L52" s="1114">
        <v>2172</v>
      </c>
      <c r="M52" s="1114">
        <v>2180</v>
      </c>
      <c r="N52" s="418"/>
      <c r="O52" s="407">
        <v>4403</v>
      </c>
    </row>
    <row r="53" spans="1:15" ht="10.5" customHeight="1" x14ac:dyDescent="0.2">
      <c r="A53" s="407"/>
      <c r="B53" s="417"/>
      <c r="C53" s="1118" t="s">
        <v>63</v>
      </c>
      <c r="D53" s="1113"/>
      <c r="E53" s="1114">
        <v>46241</v>
      </c>
      <c r="F53" s="1114">
        <v>45195</v>
      </c>
      <c r="G53" s="1114">
        <v>43777</v>
      </c>
      <c r="H53" s="1114">
        <v>42574</v>
      </c>
      <c r="I53" s="1114">
        <v>44056</v>
      </c>
      <c r="J53" s="1114">
        <v>42649</v>
      </c>
      <c r="K53" s="1114">
        <v>41030</v>
      </c>
      <c r="L53" s="1114">
        <v>41210</v>
      </c>
      <c r="M53" s="1114">
        <v>41109</v>
      </c>
      <c r="N53" s="418"/>
      <c r="O53" s="407">
        <v>88638</v>
      </c>
    </row>
    <row r="54" spans="1:15" ht="10.5" customHeight="1" x14ac:dyDescent="0.2">
      <c r="A54" s="407"/>
      <c r="B54" s="417"/>
      <c r="C54" s="1118" t="s">
        <v>79</v>
      </c>
      <c r="D54" s="1113"/>
      <c r="E54" s="1114">
        <v>8961</v>
      </c>
      <c r="F54" s="1114">
        <v>9012</v>
      </c>
      <c r="G54" s="1114">
        <v>8677</v>
      </c>
      <c r="H54" s="1114">
        <v>8496</v>
      </c>
      <c r="I54" s="1114">
        <v>8666</v>
      </c>
      <c r="J54" s="1114">
        <v>7816</v>
      </c>
      <c r="K54" s="1114">
        <v>7206</v>
      </c>
      <c r="L54" s="1114">
        <v>7037</v>
      </c>
      <c r="M54" s="1114">
        <v>7028</v>
      </c>
      <c r="N54" s="418"/>
      <c r="O54" s="407">
        <v>18640</v>
      </c>
    </row>
    <row r="55" spans="1:15" ht="10.5" customHeight="1" x14ac:dyDescent="0.2">
      <c r="A55" s="407"/>
      <c r="B55" s="417"/>
      <c r="C55" s="1118" t="s">
        <v>58</v>
      </c>
      <c r="D55" s="1113"/>
      <c r="E55" s="1114">
        <v>18940</v>
      </c>
      <c r="F55" s="1114">
        <v>18618</v>
      </c>
      <c r="G55" s="1114">
        <v>18758</v>
      </c>
      <c r="H55" s="1114">
        <v>18454</v>
      </c>
      <c r="I55" s="1114">
        <v>18997</v>
      </c>
      <c r="J55" s="1114">
        <v>18219</v>
      </c>
      <c r="K55" s="1114">
        <v>17525</v>
      </c>
      <c r="L55" s="1114">
        <v>17354</v>
      </c>
      <c r="M55" s="1114">
        <v>16573</v>
      </c>
      <c r="N55" s="418"/>
      <c r="O55" s="407">
        <v>35533</v>
      </c>
    </row>
    <row r="56" spans="1:15" ht="10.5" customHeight="1" x14ac:dyDescent="0.2">
      <c r="A56" s="407"/>
      <c r="B56" s="417"/>
      <c r="C56" s="1118" t="s">
        <v>65</v>
      </c>
      <c r="D56" s="1113"/>
      <c r="E56" s="1114">
        <v>3587</v>
      </c>
      <c r="F56" s="1114">
        <v>3585</v>
      </c>
      <c r="G56" s="1114">
        <v>3476</v>
      </c>
      <c r="H56" s="1114">
        <v>3350</v>
      </c>
      <c r="I56" s="1114">
        <v>3396</v>
      </c>
      <c r="J56" s="1114">
        <v>3168</v>
      </c>
      <c r="K56" s="1114">
        <v>2931</v>
      </c>
      <c r="L56" s="1114">
        <v>2934</v>
      </c>
      <c r="M56" s="1114">
        <v>3071</v>
      </c>
      <c r="N56" s="418"/>
      <c r="O56" s="407">
        <v>6979</v>
      </c>
    </row>
    <row r="57" spans="1:15" ht="10.5" customHeight="1" x14ac:dyDescent="0.2">
      <c r="A57" s="407"/>
      <c r="B57" s="417"/>
      <c r="C57" s="1118" t="s">
        <v>67</v>
      </c>
      <c r="D57" s="1113"/>
      <c r="E57" s="1114">
        <v>3334</v>
      </c>
      <c r="F57" s="1114">
        <v>3255</v>
      </c>
      <c r="G57" s="1114">
        <v>3288</v>
      </c>
      <c r="H57" s="1114">
        <v>3257</v>
      </c>
      <c r="I57" s="1114">
        <v>3242</v>
      </c>
      <c r="J57" s="1114">
        <v>3076</v>
      </c>
      <c r="K57" s="1114">
        <v>2945</v>
      </c>
      <c r="L57" s="1114">
        <v>2968</v>
      </c>
      <c r="M57" s="1114">
        <v>2896</v>
      </c>
      <c r="N57" s="418"/>
      <c r="O57" s="407">
        <v>5622</v>
      </c>
    </row>
    <row r="58" spans="1:15" ht="10.5" customHeight="1" x14ac:dyDescent="0.2">
      <c r="A58" s="407"/>
      <c r="B58" s="417"/>
      <c r="C58" s="1118" t="s">
        <v>77</v>
      </c>
      <c r="D58" s="1113"/>
      <c r="E58" s="1114">
        <v>7066</v>
      </c>
      <c r="F58" s="1114">
        <v>6993</v>
      </c>
      <c r="G58" s="1114">
        <v>6748</v>
      </c>
      <c r="H58" s="1114">
        <v>6488</v>
      </c>
      <c r="I58" s="1114">
        <v>6419</v>
      </c>
      <c r="J58" s="1114">
        <v>6188</v>
      </c>
      <c r="K58" s="1114">
        <v>5828</v>
      </c>
      <c r="L58" s="1114">
        <v>5696</v>
      </c>
      <c r="M58" s="1114">
        <v>5655</v>
      </c>
      <c r="N58" s="418"/>
      <c r="O58" s="407">
        <v>12225</v>
      </c>
    </row>
    <row r="59" spans="1:15" ht="10.5" customHeight="1" x14ac:dyDescent="0.2">
      <c r="A59" s="407"/>
      <c r="B59" s="417"/>
      <c r="C59" s="1118" t="s">
        <v>130</v>
      </c>
      <c r="D59" s="1113"/>
      <c r="E59" s="1114">
        <v>6978</v>
      </c>
      <c r="F59" s="1114">
        <v>6811</v>
      </c>
      <c r="G59" s="1114">
        <v>6776</v>
      </c>
      <c r="H59" s="1114">
        <v>6601</v>
      </c>
      <c r="I59" s="1114">
        <v>6824</v>
      </c>
      <c r="J59" s="1114">
        <v>7327</v>
      </c>
      <c r="K59" s="1114">
        <v>7356</v>
      </c>
      <c r="L59" s="1114">
        <v>7314</v>
      </c>
      <c r="M59" s="1114">
        <v>7101</v>
      </c>
      <c r="N59" s="418"/>
      <c r="O59" s="407">
        <v>8291</v>
      </c>
    </row>
    <row r="60" spans="1:15" ht="10.5" customHeight="1" x14ac:dyDescent="0.2">
      <c r="A60" s="407"/>
      <c r="B60" s="417"/>
      <c r="C60" s="1118" t="s">
        <v>131</v>
      </c>
      <c r="D60" s="1113"/>
      <c r="E60" s="1114">
        <v>7279</v>
      </c>
      <c r="F60" s="1114">
        <v>7056</v>
      </c>
      <c r="G60" s="1114">
        <v>7018</v>
      </c>
      <c r="H60" s="1114">
        <v>6863</v>
      </c>
      <c r="I60" s="1114">
        <v>6677</v>
      </c>
      <c r="J60" s="1114">
        <v>6188</v>
      </c>
      <c r="K60" s="1114">
        <v>6004</v>
      </c>
      <c r="L60" s="1114">
        <v>5838</v>
      </c>
      <c r="M60" s="1114">
        <v>5533</v>
      </c>
      <c r="N60" s="418"/>
      <c r="O60" s="407">
        <v>12043</v>
      </c>
    </row>
    <row r="61" spans="1:15" s="445" customFormat="1" ht="14.25" customHeight="1" x14ac:dyDescent="0.2">
      <c r="A61" s="441"/>
      <c r="B61" s="442"/>
      <c r="C61" s="712" t="s">
        <v>147</v>
      </c>
      <c r="D61" s="712"/>
      <c r="E61" s="443"/>
      <c r="F61" s="443"/>
      <c r="G61" s="443"/>
      <c r="H61" s="443"/>
      <c r="I61" s="443"/>
      <c r="J61" s="443"/>
      <c r="K61" s="443"/>
      <c r="L61" s="443"/>
      <c r="M61" s="443"/>
      <c r="N61" s="444"/>
      <c r="O61" s="441"/>
    </row>
    <row r="62" spans="1:15" s="421" customFormat="1" ht="13.5" customHeight="1" x14ac:dyDescent="0.2">
      <c r="A62" s="419"/>
      <c r="B62" s="1128"/>
      <c r="C62" s="1781" t="s">
        <v>148</v>
      </c>
      <c r="D62" s="1781"/>
      <c r="E62" s="1116">
        <v>449.01</v>
      </c>
      <c r="F62" s="1116">
        <v>450.37137972269699</v>
      </c>
      <c r="G62" s="1116">
        <v>461.06432909788703</v>
      </c>
      <c r="H62" s="1116">
        <v>459.47605047100501</v>
      </c>
      <c r="I62" s="1116">
        <v>449.18513313114101</v>
      </c>
      <c r="J62" s="1116">
        <v>451.30707494113602</v>
      </c>
      <c r="K62" s="1116">
        <v>462.08428654737298</v>
      </c>
      <c r="L62" s="1116">
        <v>461.34911873451699</v>
      </c>
      <c r="M62" s="1116">
        <v>465.22</v>
      </c>
      <c r="N62" s="446"/>
      <c r="O62" s="419">
        <v>491.25</v>
      </c>
    </row>
    <row r="63" spans="1:15" ht="8.25" customHeight="1" x14ac:dyDescent="0.2">
      <c r="A63" s="407"/>
      <c r="B63" s="1123"/>
      <c r="C63" s="1778" t="s">
        <v>713</v>
      </c>
      <c r="D63" s="1778"/>
      <c r="E63" s="1778"/>
      <c r="F63" s="1778"/>
      <c r="G63" s="1778"/>
      <c r="H63" s="1778"/>
      <c r="I63" s="1778"/>
      <c r="J63" s="1778"/>
      <c r="K63" s="1778"/>
      <c r="L63" s="1778"/>
      <c r="M63" s="1778"/>
      <c r="N63" s="418"/>
      <c r="O63" s="407"/>
    </row>
    <row r="64" spans="1:15" ht="6" customHeight="1" thickBot="1" x14ac:dyDescent="0.25">
      <c r="A64" s="407"/>
      <c r="B64" s="417"/>
      <c r="C64" s="362"/>
      <c r="D64" s="362"/>
      <c r="E64" s="362"/>
      <c r="F64" s="362"/>
      <c r="G64" s="362"/>
      <c r="H64" s="362"/>
      <c r="I64" s="362"/>
      <c r="J64" s="362"/>
      <c r="K64" s="362"/>
      <c r="L64" s="362"/>
      <c r="M64" s="362"/>
      <c r="N64" s="418"/>
      <c r="O64" s="407"/>
    </row>
    <row r="65" spans="1:15" ht="13.5" customHeight="1" thickBot="1" x14ac:dyDescent="0.25">
      <c r="A65" s="407"/>
      <c r="B65" s="417"/>
      <c r="C65" s="1770" t="s">
        <v>22</v>
      </c>
      <c r="D65" s="1771"/>
      <c r="E65" s="1771"/>
      <c r="F65" s="1771"/>
      <c r="G65" s="1771"/>
      <c r="H65" s="1771"/>
      <c r="I65" s="1771"/>
      <c r="J65" s="1771"/>
      <c r="K65" s="1771"/>
      <c r="L65" s="1771"/>
      <c r="M65" s="1772"/>
      <c r="N65" s="418"/>
      <c r="O65" s="407"/>
    </row>
    <row r="66" spans="1:15" ht="9" customHeight="1" x14ac:dyDescent="0.2">
      <c r="A66" s="407"/>
      <c r="B66" s="417"/>
      <c r="C66" s="1133" t="s">
        <v>78</v>
      </c>
      <c r="D66" s="433"/>
      <c r="E66" s="448"/>
      <c r="F66" s="448"/>
      <c r="G66" s="448"/>
      <c r="H66" s="448"/>
      <c r="I66" s="448"/>
      <c r="J66" s="448"/>
      <c r="K66" s="448"/>
      <c r="L66" s="448"/>
      <c r="M66" s="448"/>
      <c r="N66" s="418"/>
      <c r="O66" s="407"/>
    </row>
    <row r="67" spans="1:15" ht="12.75" customHeight="1" x14ac:dyDescent="0.2">
      <c r="A67" s="407"/>
      <c r="B67" s="417"/>
      <c r="C67" s="1773" t="s">
        <v>144</v>
      </c>
      <c r="D67" s="1773"/>
      <c r="E67" s="443">
        <f t="shared" ref="E67:L67" si="0">+E68+E69</f>
        <v>76905</v>
      </c>
      <c r="F67" s="443">
        <f t="shared" si="0"/>
        <v>131549</v>
      </c>
      <c r="G67" s="443">
        <f t="shared" si="0"/>
        <v>128920</v>
      </c>
      <c r="H67" s="443">
        <f t="shared" si="0"/>
        <v>119273</v>
      </c>
      <c r="I67" s="443">
        <f t="shared" si="0"/>
        <v>156109</v>
      </c>
      <c r="J67" s="443">
        <f t="shared" si="0"/>
        <v>118584</v>
      </c>
      <c r="K67" s="443">
        <f t="shared" si="0"/>
        <v>130770</v>
      </c>
      <c r="L67" s="443">
        <f t="shared" si="0"/>
        <v>118174</v>
      </c>
      <c r="M67" s="443">
        <f t="shared" ref="M67" si="1">+M68+M69</f>
        <v>102043</v>
      </c>
      <c r="N67" s="418"/>
      <c r="O67" s="407"/>
    </row>
    <row r="68" spans="1:15" ht="11.25" customHeight="1" x14ac:dyDescent="0.2">
      <c r="A68" s="407"/>
      <c r="B68" s="417"/>
      <c r="C68" s="1118" t="s">
        <v>72</v>
      </c>
      <c r="D68" s="1117"/>
      <c r="E68" s="1114">
        <v>30256</v>
      </c>
      <c r="F68" s="1114">
        <v>52275</v>
      </c>
      <c r="G68" s="1114">
        <v>50223</v>
      </c>
      <c r="H68" s="1114">
        <v>46819</v>
      </c>
      <c r="I68" s="1114">
        <v>61606</v>
      </c>
      <c r="J68" s="1114">
        <v>46926</v>
      </c>
      <c r="K68" s="1114">
        <v>51754</v>
      </c>
      <c r="L68" s="1114">
        <v>47205</v>
      </c>
      <c r="M68" s="1114">
        <v>40874</v>
      </c>
      <c r="N68" s="418"/>
      <c r="O68" s="407"/>
    </row>
    <row r="69" spans="1:15" ht="11.25" customHeight="1" x14ac:dyDescent="0.2">
      <c r="A69" s="407"/>
      <c r="B69" s="417"/>
      <c r="C69" s="1118" t="s">
        <v>71</v>
      </c>
      <c r="D69" s="1117"/>
      <c r="E69" s="1114">
        <v>46649</v>
      </c>
      <c r="F69" s="1114">
        <v>79274</v>
      </c>
      <c r="G69" s="1114">
        <v>78697</v>
      </c>
      <c r="H69" s="1114">
        <v>72454</v>
      </c>
      <c r="I69" s="1114">
        <v>94503</v>
      </c>
      <c r="J69" s="1114">
        <v>71658</v>
      </c>
      <c r="K69" s="1114">
        <v>79016</v>
      </c>
      <c r="L69" s="1114">
        <v>70969</v>
      </c>
      <c r="M69" s="1114">
        <v>61169</v>
      </c>
      <c r="N69" s="418"/>
      <c r="O69" s="407">
        <v>58328</v>
      </c>
    </row>
    <row r="70" spans="1:15" s="445" customFormat="1" ht="8.25" customHeight="1" x14ac:dyDescent="0.2">
      <c r="A70" s="441"/>
      <c r="B70" s="442"/>
      <c r="C70" s="1777" t="s">
        <v>714</v>
      </c>
      <c r="D70" s="1777"/>
      <c r="E70" s="1777"/>
      <c r="F70" s="1777"/>
      <c r="G70" s="1777"/>
      <c r="H70" s="1777"/>
      <c r="I70" s="1777"/>
      <c r="J70" s="1777"/>
      <c r="K70" s="1777"/>
      <c r="L70" s="1777"/>
      <c r="M70" s="1777"/>
      <c r="N70" s="418"/>
      <c r="O70" s="441"/>
    </row>
    <row r="71" spans="1:15" ht="8.25" customHeight="1" x14ac:dyDescent="0.2">
      <c r="A71" s="407"/>
      <c r="B71" s="417"/>
      <c r="C71" s="1774" t="s">
        <v>242</v>
      </c>
      <c r="D71" s="1774"/>
      <c r="E71" s="1774"/>
      <c r="F71" s="1774"/>
      <c r="G71" s="1774"/>
      <c r="H71" s="1774"/>
      <c r="I71" s="1774"/>
      <c r="J71" s="1774"/>
      <c r="K71" s="1774"/>
      <c r="L71" s="1774"/>
      <c r="M71" s="1774"/>
      <c r="N71" s="1119"/>
      <c r="O71" s="407"/>
    </row>
    <row r="72" spans="1:15" ht="8.25" customHeight="1" x14ac:dyDescent="0.2">
      <c r="A72" s="407"/>
      <c r="B72" s="417"/>
      <c r="C72" s="1120" t="s">
        <v>243</v>
      </c>
      <c r="D72" s="1120"/>
      <c r="E72" s="1120"/>
      <c r="F72" s="1120"/>
      <c r="G72" s="1120"/>
      <c r="H72" s="1120"/>
      <c r="I72" s="1120"/>
      <c r="J72" s="1121"/>
      <c r="K72" s="1774"/>
      <c r="L72" s="1774"/>
      <c r="M72" s="1774"/>
      <c r="N72" s="1776"/>
      <c r="O72" s="407"/>
    </row>
    <row r="73" spans="1:15" ht="13.5" customHeight="1" x14ac:dyDescent="0.2">
      <c r="A73" s="407"/>
      <c r="B73" s="417"/>
      <c r="C73" s="1122" t="s">
        <v>433</v>
      </c>
      <c r="D73" s="90"/>
      <c r="E73" s="90"/>
      <c r="F73" s="90"/>
      <c r="G73" s="798" t="s">
        <v>134</v>
      </c>
      <c r="H73" s="90"/>
      <c r="I73" s="90"/>
      <c r="J73" s="90"/>
      <c r="K73" s="90"/>
      <c r="L73" s="90"/>
      <c r="M73" s="90"/>
      <c r="N73" s="418"/>
      <c r="O73" s="407"/>
    </row>
    <row r="74" spans="1:15" ht="13.5" customHeight="1" x14ac:dyDescent="0.2">
      <c r="A74" s="407"/>
      <c r="B74" s="417"/>
      <c r="C74" s="407"/>
      <c r="D74" s="407"/>
      <c r="E74" s="414"/>
      <c r="F74" s="414"/>
      <c r="G74" s="414"/>
      <c r="H74" s="414"/>
      <c r="I74" s="414"/>
      <c r="J74" s="414"/>
      <c r="K74" s="1775">
        <v>42979</v>
      </c>
      <c r="L74" s="1775"/>
      <c r="M74" s="1775"/>
      <c r="N74" s="451">
        <v>19</v>
      </c>
      <c r="O74" s="414"/>
    </row>
    <row r="75" spans="1:15" ht="13.5" customHeight="1" x14ac:dyDescent="0.2"/>
  </sheetData>
  <mergeCells count="31">
    <mergeCell ref="C25:D25"/>
    <mergeCell ref="B1:D1"/>
    <mergeCell ref="B2:D2"/>
    <mergeCell ref="C4:M4"/>
    <mergeCell ref="C5:D6"/>
    <mergeCell ref="C8:D8"/>
    <mergeCell ref="C18:M18"/>
    <mergeCell ref="C20:M20"/>
    <mergeCell ref="C22:D22"/>
    <mergeCell ref="C24:D24"/>
    <mergeCell ref="F6:M6"/>
    <mergeCell ref="C63:M63"/>
    <mergeCell ref="C26:D26"/>
    <mergeCell ref="C27:D27"/>
    <mergeCell ref="C28:M28"/>
    <mergeCell ref="C30:M30"/>
    <mergeCell ref="C32:D32"/>
    <mergeCell ref="C34:D34"/>
    <mergeCell ref="C35:D35"/>
    <mergeCell ref="C36:D36"/>
    <mergeCell ref="C37:D37"/>
    <mergeCell ref="C40:D40"/>
    <mergeCell ref="C62:D62"/>
    <mergeCell ref="C38:D38"/>
    <mergeCell ref="C65:M65"/>
    <mergeCell ref="C67:D67"/>
    <mergeCell ref="C71:M71"/>
    <mergeCell ref="K74:M74"/>
    <mergeCell ref="K72:N72"/>
    <mergeCell ref="C70:H70"/>
    <mergeCell ref="I70:M70"/>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U73"/>
  <sheetViews>
    <sheetView zoomScaleNormal="100" workbookViewId="0"/>
  </sheetViews>
  <sheetFormatPr defaultRowHeight="12.75" x14ac:dyDescent="0.2"/>
  <cols>
    <col min="1" max="1" width="0.85546875" style="412" customWidth="1"/>
    <col min="2" max="2" width="2.5703125" style="412" customWidth="1"/>
    <col min="3" max="3" width="0.7109375" style="412" customWidth="1"/>
    <col min="4" max="4" width="31.7109375" style="412" customWidth="1"/>
    <col min="5" max="7" width="5" style="685" customWidth="1"/>
    <col min="8" max="8" width="5" style="583" customWidth="1"/>
    <col min="9" max="11" width="4.7109375" style="583" customWidth="1"/>
    <col min="12" max="13" width="4.7109375" style="685" customWidth="1"/>
    <col min="14" max="15" width="4.7109375" style="583" customWidth="1"/>
    <col min="16" max="17" width="4.7109375" style="685" customWidth="1"/>
    <col min="18" max="18" width="2.42578125" style="714" customWidth="1"/>
    <col min="19" max="19" width="0.85546875" style="412" customWidth="1"/>
    <col min="20" max="16384" width="9.140625" style="412"/>
  </cols>
  <sheetData>
    <row r="1" spans="1:20" ht="13.5" customHeight="1" x14ac:dyDescent="0.2">
      <c r="A1" s="407"/>
      <c r="B1" s="962"/>
      <c r="C1" s="962"/>
      <c r="E1" s="1793" t="s">
        <v>322</v>
      </c>
      <c r="F1" s="1793"/>
      <c r="G1" s="1793"/>
      <c r="H1" s="1793"/>
      <c r="I1" s="1793"/>
      <c r="J1" s="1793"/>
      <c r="K1" s="1793"/>
      <c r="L1" s="1793"/>
      <c r="M1" s="1793"/>
      <c r="N1" s="1793"/>
      <c r="O1" s="1793"/>
      <c r="P1" s="1793"/>
      <c r="Q1" s="1793"/>
      <c r="R1" s="715"/>
      <c r="S1" s="407"/>
    </row>
    <row r="2" spans="1:20" ht="6" customHeight="1" x14ac:dyDescent="0.2">
      <c r="A2" s="407"/>
      <c r="B2" s="963"/>
      <c r="C2" s="964"/>
      <c r="D2" s="964"/>
      <c r="E2" s="640"/>
      <c r="F2" s="640"/>
      <c r="G2" s="640"/>
      <c r="H2" s="641"/>
      <c r="I2" s="641"/>
      <c r="J2" s="641"/>
      <c r="K2" s="641"/>
      <c r="L2" s="640"/>
      <c r="M2" s="640"/>
      <c r="N2" s="641"/>
      <c r="O2" s="641"/>
      <c r="P2" s="640"/>
      <c r="Q2" s="640" t="s">
        <v>323</v>
      </c>
      <c r="R2" s="716"/>
      <c r="S2" s="417"/>
    </row>
    <row r="3" spans="1:20" ht="13.5" customHeight="1" thickBot="1" x14ac:dyDescent="0.25">
      <c r="A3" s="407"/>
      <c r="B3" s="470"/>
      <c r="C3" s="417"/>
      <c r="D3" s="417"/>
      <c r="E3" s="642"/>
      <c r="F3" s="642"/>
      <c r="G3" s="642"/>
      <c r="H3" s="589"/>
      <c r="I3" s="589"/>
      <c r="J3" s="589"/>
      <c r="K3" s="589"/>
      <c r="L3" s="642"/>
      <c r="M3" s="642"/>
      <c r="N3" s="589"/>
      <c r="O3" s="589"/>
      <c r="P3" s="1794" t="s">
        <v>73</v>
      </c>
      <c r="Q3" s="1794"/>
      <c r="R3" s="717"/>
      <c r="S3" s="417"/>
    </row>
    <row r="4" spans="1:20" ht="13.5" customHeight="1" thickBot="1" x14ac:dyDescent="0.25">
      <c r="A4" s="407"/>
      <c r="B4" s="470"/>
      <c r="C4" s="625" t="s">
        <v>383</v>
      </c>
      <c r="D4" s="643"/>
      <c r="E4" s="644"/>
      <c r="F4" s="644"/>
      <c r="G4" s="644"/>
      <c r="H4" s="644"/>
      <c r="I4" s="644"/>
      <c r="J4" s="644"/>
      <c r="K4" s="644"/>
      <c r="L4" s="644"/>
      <c r="M4" s="644"/>
      <c r="N4" s="644"/>
      <c r="O4" s="644"/>
      <c r="P4" s="644"/>
      <c r="Q4" s="645"/>
      <c r="R4" s="715"/>
      <c r="S4" s="87"/>
    </row>
    <row r="5" spans="1:20" s="434" customFormat="1" ht="4.5" customHeight="1" x14ac:dyDescent="0.2">
      <c r="A5" s="407"/>
      <c r="B5" s="470"/>
      <c r="C5" s="646"/>
      <c r="D5" s="646"/>
      <c r="E5" s="647"/>
      <c r="F5" s="647"/>
      <c r="G5" s="647"/>
      <c r="H5" s="647"/>
      <c r="I5" s="647"/>
      <c r="J5" s="647"/>
      <c r="K5" s="647"/>
      <c r="L5" s="647"/>
      <c r="M5" s="647"/>
      <c r="N5" s="647"/>
      <c r="O5" s="647"/>
      <c r="P5" s="647"/>
      <c r="Q5" s="647"/>
      <c r="R5" s="715"/>
      <c r="S5" s="87"/>
      <c r="T5" s="412"/>
    </row>
    <row r="6" spans="1:20" s="434" customFormat="1" ht="13.5" customHeight="1" x14ac:dyDescent="0.2">
      <c r="A6" s="407"/>
      <c r="B6" s="470"/>
      <c r="C6" s="646"/>
      <c r="D6" s="646"/>
      <c r="E6" s="1724">
        <v>2016</v>
      </c>
      <c r="F6" s="1724"/>
      <c r="G6" s="1724"/>
      <c r="H6" s="1724"/>
      <c r="I6" s="1724"/>
      <c r="J6" s="1796">
        <v>2017</v>
      </c>
      <c r="K6" s="1796"/>
      <c r="L6" s="1796"/>
      <c r="M6" s="1796"/>
      <c r="N6" s="1796"/>
      <c r="O6" s="1796"/>
      <c r="P6" s="1796"/>
      <c r="Q6" s="1796"/>
      <c r="R6" s="715"/>
      <c r="S6" s="87"/>
      <c r="T6" s="412"/>
    </row>
    <row r="7" spans="1:20" s="434" customFormat="1" ht="13.5" customHeight="1" x14ac:dyDescent="0.2">
      <c r="A7" s="407"/>
      <c r="B7" s="470"/>
      <c r="C7" s="646"/>
      <c r="D7" s="646"/>
      <c r="E7" s="786" t="s">
        <v>98</v>
      </c>
      <c r="F7" s="786" t="s">
        <v>97</v>
      </c>
      <c r="G7" s="786" t="s">
        <v>96</v>
      </c>
      <c r="H7" s="786" t="s">
        <v>95</v>
      </c>
      <c r="I7" s="786" t="s">
        <v>94</v>
      </c>
      <c r="J7" s="786" t="s">
        <v>93</v>
      </c>
      <c r="K7" s="786" t="s">
        <v>104</v>
      </c>
      <c r="L7" s="786" t="s">
        <v>103</v>
      </c>
      <c r="M7" s="786" t="s">
        <v>102</v>
      </c>
      <c r="N7" s="786" t="s">
        <v>101</v>
      </c>
      <c r="O7" s="786" t="s">
        <v>100</v>
      </c>
      <c r="P7" s="786" t="s">
        <v>99</v>
      </c>
      <c r="Q7" s="786" t="s">
        <v>98</v>
      </c>
      <c r="R7" s="715"/>
      <c r="S7" s="425"/>
      <c r="T7" s="412"/>
    </row>
    <row r="8" spans="1:20" s="434" customFormat="1" ht="3.75" customHeight="1" x14ac:dyDescent="0.2">
      <c r="A8" s="407"/>
      <c r="B8" s="470"/>
      <c r="C8" s="646"/>
      <c r="D8" s="646"/>
      <c r="E8" s="425"/>
      <c r="F8" s="425"/>
      <c r="G8" s="425"/>
      <c r="H8" s="425"/>
      <c r="I8" s="425"/>
      <c r="J8" s="425"/>
      <c r="K8" s="425"/>
      <c r="L8" s="425"/>
      <c r="M8" s="425"/>
      <c r="N8" s="425"/>
      <c r="O8" s="425"/>
      <c r="P8" s="425"/>
      <c r="Q8" s="425"/>
      <c r="R8" s="715"/>
      <c r="S8" s="425"/>
      <c r="T8" s="412"/>
    </row>
    <row r="9" spans="1:20" s="650" customFormat="1" ht="15.75" customHeight="1" x14ac:dyDescent="0.2">
      <c r="A9" s="648"/>
      <c r="B9" s="500"/>
      <c r="C9" s="960" t="s">
        <v>308</v>
      </c>
      <c r="D9" s="960"/>
      <c r="E9" s="357">
        <v>1.3243039518091155</v>
      </c>
      <c r="F9" s="357">
        <v>1.361660417010272</v>
      </c>
      <c r="G9" s="357">
        <v>1.3345100764211699</v>
      </c>
      <c r="H9" s="357">
        <v>1.2422212783463844</v>
      </c>
      <c r="I9" s="357">
        <v>1.1565932144078452</v>
      </c>
      <c r="J9" s="357">
        <v>1.1972868342802412</v>
      </c>
      <c r="K9" s="357">
        <v>1.3616397570364647</v>
      </c>
      <c r="L9" s="357">
        <v>1.5748640331539772</v>
      </c>
      <c r="M9" s="357">
        <v>1.7980913211551215</v>
      </c>
      <c r="N9" s="357">
        <v>1.9696498748728142</v>
      </c>
      <c r="O9" s="357">
        <v>2.1324884600168299</v>
      </c>
      <c r="P9" s="357">
        <v>2.1941606559155353</v>
      </c>
      <c r="Q9" s="357">
        <v>2.1387888778903523</v>
      </c>
      <c r="R9" s="718"/>
      <c r="S9" s="394"/>
      <c r="T9" s="783"/>
    </row>
    <row r="10" spans="1:20" s="650" customFormat="1" ht="15.75" customHeight="1" x14ac:dyDescent="0.2">
      <c r="A10" s="648"/>
      <c r="B10" s="500"/>
      <c r="C10" s="960" t="s">
        <v>309</v>
      </c>
      <c r="D10" s="219"/>
      <c r="E10" s="651"/>
      <c r="F10" s="651"/>
      <c r="G10" s="651"/>
      <c r="H10" s="651"/>
      <c r="I10" s="651"/>
      <c r="J10" s="651"/>
      <c r="K10" s="651"/>
      <c r="L10" s="651"/>
      <c r="M10" s="651"/>
      <c r="N10" s="651"/>
      <c r="O10" s="651"/>
      <c r="P10" s="651"/>
      <c r="Q10" s="651"/>
      <c r="R10" s="719"/>
      <c r="S10" s="394"/>
      <c r="T10" s="783"/>
    </row>
    <row r="11" spans="1:20" s="434" customFormat="1" ht="11.25" customHeight="1" x14ac:dyDescent="0.2">
      <c r="A11" s="407"/>
      <c r="B11" s="470"/>
      <c r="C11" s="417"/>
      <c r="D11" s="95" t="s">
        <v>472</v>
      </c>
      <c r="E11" s="652">
        <v>-1.0882805156555557</v>
      </c>
      <c r="F11" s="652">
        <v>-0.96683476376666677</v>
      </c>
      <c r="G11" s="652">
        <v>-0.43678273617777785</v>
      </c>
      <c r="H11" s="652">
        <v>0.36830490910000008</v>
      </c>
      <c r="I11" s="652">
        <v>0.98870894785555541</v>
      </c>
      <c r="J11" s="652">
        <v>1.3109731711666666</v>
      </c>
      <c r="K11" s="652">
        <v>1.3998662716666666</v>
      </c>
      <c r="L11" s="652">
        <v>1.3632953740000004</v>
      </c>
      <c r="M11" s="652">
        <v>2.0045753044666665</v>
      </c>
      <c r="N11" s="652">
        <v>1.9942365065333332</v>
      </c>
      <c r="O11" s="652">
        <v>2.393627169277778</v>
      </c>
      <c r="P11" s="652">
        <v>1.717309667766667</v>
      </c>
      <c r="Q11" s="652">
        <v>1.6261226697444446</v>
      </c>
      <c r="R11" s="579"/>
      <c r="S11" s="87"/>
      <c r="T11" s="783"/>
    </row>
    <row r="12" spans="1:20" s="434" customFormat="1" ht="12.75" customHeight="1" x14ac:dyDescent="0.2">
      <c r="A12" s="407"/>
      <c r="B12" s="470"/>
      <c r="C12" s="417"/>
      <c r="D12" s="95" t="s">
        <v>469</v>
      </c>
      <c r="E12" s="652">
        <v>-30.994255316816666</v>
      </c>
      <c r="F12" s="652">
        <v>-29.6321954979</v>
      </c>
      <c r="G12" s="652">
        <v>-29.157584307516668</v>
      </c>
      <c r="H12" s="652">
        <v>-29.696040917216667</v>
      </c>
      <c r="I12" s="652">
        <v>-30.239187378666667</v>
      </c>
      <c r="J12" s="652">
        <v>-29.631397486466668</v>
      </c>
      <c r="K12" s="652">
        <v>-27.277619465533334</v>
      </c>
      <c r="L12" s="652">
        <v>-25.375470634400003</v>
      </c>
      <c r="M12" s="652">
        <v>-23.721283223583338</v>
      </c>
      <c r="N12" s="652">
        <v>-23.249031596133332</v>
      </c>
      <c r="O12" s="652">
        <v>-21.962280474416669</v>
      </c>
      <c r="P12" s="652">
        <v>-20.519733277683333</v>
      </c>
      <c r="Q12" s="652">
        <v>-19.172137120216664</v>
      </c>
      <c r="R12" s="579"/>
      <c r="S12" s="87"/>
      <c r="T12" s="783"/>
    </row>
    <row r="13" spans="1:20" s="434" customFormat="1" ht="12" customHeight="1" x14ac:dyDescent="0.2">
      <c r="A13" s="407"/>
      <c r="B13" s="470"/>
      <c r="C13" s="417"/>
      <c r="D13" s="95" t="s">
        <v>470</v>
      </c>
      <c r="E13" s="652">
        <v>1.0573875695555557</v>
      </c>
      <c r="F13" s="652">
        <v>1.454623133677778</v>
      </c>
      <c r="G13" s="652">
        <v>1.6131432657444449</v>
      </c>
      <c r="H13" s="652">
        <v>2.2688072543333333</v>
      </c>
      <c r="I13" s="652">
        <v>2.9039761523333336</v>
      </c>
      <c r="J13" s="652">
        <v>2.9896139806888899</v>
      </c>
      <c r="K13" s="652">
        <v>3.3389531207444456</v>
      </c>
      <c r="L13" s="652">
        <v>3.1170220438333338</v>
      </c>
      <c r="M13" s="652">
        <v>3.5555644548333327</v>
      </c>
      <c r="N13" s="652">
        <v>3.5030135283222221</v>
      </c>
      <c r="O13" s="652">
        <v>3.9283916651222217</v>
      </c>
      <c r="P13" s="652">
        <v>3.9861153239111107</v>
      </c>
      <c r="Q13" s="652">
        <v>3.5234713199444436</v>
      </c>
      <c r="R13" s="579"/>
      <c r="S13" s="87"/>
      <c r="T13" s="783"/>
    </row>
    <row r="14" spans="1:20" s="434" customFormat="1" ht="12" customHeight="1" x14ac:dyDescent="0.2">
      <c r="A14" s="407"/>
      <c r="B14" s="470"/>
      <c r="C14" s="417"/>
      <c r="D14" s="95" t="s">
        <v>150</v>
      </c>
      <c r="E14" s="652">
        <v>7.6879471723333337</v>
      </c>
      <c r="F14" s="652">
        <v>8.1167745782222216</v>
      </c>
      <c r="G14" s="652">
        <v>8.0380606452222221</v>
      </c>
      <c r="H14" s="652">
        <v>7.4175519131111116</v>
      </c>
      <c r="I14" s="652">
        <v>7.6989649042222226</v>
      </c>
      <c r="J14" s="652">
        <v>8.5378640078888903</v>
      </c>
      <c r="K14" s="652">
        <v>10.047002330444444</v>
      </c>
      <c r="L14" s="652">
        <v>10.930519223333334</v>
      </c>
      <c r="M14" s="652">
        <v>11.154121518777778</v>
      </c>
      <c r="N14" s="652">
        <v>13.992150736666668</v>
      </c>
      <c r="O14" s="652">
        <v>13.534660723333333</v>
      </c>
      <c r="P14" s="652">
        <v>15.865445556333333</v>
      </c>
      <c r="Q14" s="652">
        <v>13.577900842555556</v>
      </c>
      <c r="R14" s="579"/>
      <c r="S14" s="87"/>
      <c r="T14" s="783"/>
    </row>
    <row r="15" spans="1:20" s="434" customFormat="1" ht="10.5" customHeight="1" x14ac:dyDescent="0.2">
      <c r="A15" s="407"/>
      <c r="B15" s="470"/>
      <c r="C15" s="417"/>
      <c r="D15" s="172"/>
      <c r="E15" s="653"/>
      <c r="F15" s="653"/>
      <c r="G15" s="653"/>
      <c r="H15" s="653"/>
      <c r="I15" s="653"/>
      <c r="J15" s="653"/>
      <c r="K15" s="653"/>
      <c r="L15" s="653"/>
      <c r="M15" s="653"/>
      <c r="N15" s="653"/>
      <c r="O15" s="653"/>
      <c r="P15" s="653"/>
      <c r="Q15" s="653"/>
      <c r="R15" s="579"/>
      <c r="S15" s="87"/>
      <c r="T15" s="783"/>
    </row>
    <row r="16" spans="1:20" s="434" customFormat="1" ht="10.5" customHeight="1" x14ac:dyDescent="0.2">
      <c r="A16" s="407"/>
      <c r="B16" s="470"/>
      <c r="C16" s="417"/>
      <c r="D16" s="172"/>
      <c r="E16" s="653"/>
      <c r="F16" s="653"/>
      <c r="G16" s="653"/>
      <c r="H16" s="653"/>
      <c r="I16" s="653"/>
      <c r="J16" s="653"/>
      <c r="K16" s="653"/>
      <c r="L16" s="653"/>
      <c r="M16" s="653"/>
      <c r="N16" s="653"/>
      <c r="O16" s="653"/>
      <c r="P16" s="653"/>
      <c r="Q16" s="653"/>
      <c r="R16" s="579"/>
      <c r="S16" s="87"/>
      <c r="T16" s="412"/>
    </row>
    <row r="17" spans="1:20" s="434" customFormat="1" ht="10.5" customHeight="1" x14ac:dyDescent="0.2">
      <c r="A17" s="407"/>
      <c r="B17" s="470"/>
      <c r="C17" s="417"/>
      <c r="D17" s="172"/>
      <c r="E17" s="653"/>
      <c r="F17" s="653"/>
      <c r="G17" s="653"/>
      <c r="H17" s="653"/>
      <c r="I17" s="653"/>
      <c r="J17" s="653"/>
      <c r="K17" s="653"/>
      <c r="L17" s="653"/>
      <c r="M17" s="653"/>
      <c r="N17" s="653"/>
      <c r="O17" s="653"/>
      <c r="P17" s="653"/>
      <c r="Q17" s="653"/>
      <c r="R17" s="579"/>
      <c r="S17" s="87"/>
      <c r="T17" s="412"/>
    </row>
    <row r="18" spans="1:20" s="434" customFormat="1" ht="10.5" customHeight="1" x14ac:dyDescent="0.2">
      <c r="A18" s="407"/>
      <c r="B18" s="470"/>
      <c r="C18" s="417"/>
      <c r="D18" s="172"/>
      <c r="E18" s="653"/>
      <c r="F18" s="653"/>
      <c r="G18" s="653"/>
      <c r="H18" s="653"/>
      <c r="I18" s="653"/>
      <c r="J18" s="653"/>
      <c r="K18" s="653"/>
      <c r="L18" s="653"/>
      <c r="M18" s="653"/>
      <c r="N18" s="653"/>
      <c r="O18" s="653"/>
      <c r="P18" s="653"/>
      <c r="Q18" s="653"/>
      <c r="R18" s="579"/>
      <c r="S18" s="87"/>
      <c r="T18" s="412"/>
    </row>
    <row r="19" spans="1:20" s="434" customFormat="1" ht="10.5" customHeight="1" x14ac:dyDescent="0.2">
      <c r="A19" s="407"/>
      <c r="B19" s="470"/>
      <c r="C19" s="417"/>
      <c r="D19" s="172"/>
      <c r="E19" s="653"/>
      <c r="F19" s="653"/>
      <c r="G19" s="653"/>
      <c r="H19" s="653"/>
      <c r="I19" s="653"/>
      <c r="J19" s="653"/>
      <c r="K19" s="653"/>
      <c r="L19" s="653"/>
      <c r="M19" s="653"/>
      <c r="N19" s="653"/>
      <c r="O19" s="653"/>
      <c r="P19" s="653"/>
      <c r="Q19" s="653"/>
      <c r="R19" s="579"/>
      <c r="S19" s="87"/>
      <c r="T19" s="412"/>
    </row>
    <row r="20" spans="1:20" s="434" customFormat="1" ht="10.5" customHeight="1" x14ac:dyDescent="0.2">
      <c r="A20" s="407"/>
      <c r="B20" s="470"/>
      <c r="C20" s="417"/>
      <c r="D20" s="172"/>
      <c r="E20" s="653"/>
      <c r="F20" s="653"/>
      <c r="G20" s="653"/>
      <c r="H20" s="653"/>
      <c r="I20" s="653"/>
      <c r="J20" s="653"/>
      <c r="K20" s="653"/>
      <c r="L20" s="653"/>
      <c r="M20" s="653"/>
      <c r="N20" s="653"/>
      <c r="O20" s="653"/>
      <c r="P20" s="653"/>
      <c r="Q20" s="653"/>
      <c r="R20" s="579"/>
      <c r="S20" s="87"/>
      <c r="T20" s="412"/>
    </row>
    <row r="21" spans="1:20" s="434" customFormat="1" ht="10.5" customHeight="1" x14ac:dyDescent="0.2">
      <c r="A21" s="407"/>
      <c r="B21" s="470"/>
      <c r="C21" s="417"/>
      <c r="D21" s="172"/>
      <c r="E21" s="653"/>
      <c r="F21" s="653"/>
      <c r="G21" s="653"/>
      <c r="H21" s="653"/>
      <c r="I21" s="653"/>
      <c r="J21" s="653"/>
      <c r="K21" s="653"/>
      <c r="L21" s="653"/>
      <c r="M21" s="653"/>
      <c r="N21" s="653"/>
      <c r="O21" s="653"/>
      <c r="P21" s="653"/>
      <c r="Q21" s="653"/>
      <c r="R21" s="579"/>
      <c r="S21" s="87"/>
      <c r="T21" s="412"/>
    </row>
    <row r="22" spans="1:20" s="434" customFormat="1" ht="10.5" customHeight="1" x14ac:dyDescent="0.2">
      <c r="A22" s="407"/>
      <c r="B22" s="470"/>
      <c r="C22" s="417"/>
      <c r="D22" s="172"/>
      <c r="E22" s="653"/>
      <c r="F22" s="653"/>
      <c r="G22" s="653"/>
      <c r="H22" s="653"/>
      <c r="I22" s="653"/>
      <c r="J22" s="653"/>
      <c r="K22" s="653"/>
      <c r="L22" s="653"/>
      <c r="M22" s="653"/>
      <c r="N22" s="653"/>
      <c r="O22" s="653"/>
      <c r="P22" s="653"/>
      <c r="Q22" s="653"/>
      <c r="R22" s="579"/>
      <c r="S22" s="87"/>
      <c r="T22" s="412"/>
    </row>
    <row r="23" spans="1:20" s="434" customFormat="1" ht="10.5" customHeight="1" x14ac:dyDescent="0.2">
      <c r="A23" s="407"/>
      <c r="B23" s="470"/>
      <c r="C23" s="417"/>
      <c r="D23" s="172"/>
      <c r="E23" s="653"/>
      <c r="F23" s="653"/>
      <c r="G23" s="653"/>
      <c r="H23" s="653"/>
      <c r="I23" s="653"/>
      <c r="J23" s="653"/>
      <c r="K23" s="653"/>
      <c r="L23" s="653"/>
      <c r="M23" s="653"/>
      <c r="N23" s="653"/>
      <c r="O23" s="653"/>
      <c r="P23" s="653"/>
      <c r="Q23" s="653"/>
      <c r="R23" s="579"/>
      <c r="S23" s="87"/>
      <c r="T23" s="412"/>
    </row>
    <row r="24" spans="1:20" s="434" customFormat="1" ht="10.5" customHeight="1" x14ac:dyDescent="0.2">
      <c r="A24" s="407"/>
      <c r="B24" s="470"/>
      <c r="C24" s="417"/>
      <c r="D24" s="172"/>
      <c r="E24" s="653"/>
      <c r="F24" s="653"/>
      <c r="G24" s="653"/>
      <c r="H24" s="653"/>
      <c r="I24" s="653"/>
      <c r="J24" s="653"/>
      <c r="K24" s="653"/>
      <c r="L24" s="653"/>
      <c r="M24" s="653"/>
      <c r="N24" s="653"/>
      <c r="O24" s="653"/>
      <c r="P24" s="653"/>
      <c r="Q24" s="653"/>
      <c r="R24" s="579"/>
      <c r="S24" s="87"/>
      <c r="T24" s="412"/>
    </row>
    <row r="25" spans="1:20" s="434" customFormat="1" ht="10.5" customHeight="1" x14ac:dyDescent="0.2">
      <c r="A25" s="407"/>
      <c r="B25" s="470"/>
      <c r="C25" s="417"/>
      <c r="D25" s="172"/>
      <c r="E25" s="653"/>
      <c r="F25" s="653"/>
      <c r="G25" s="653"/>
      <c r="H25" s="653"/>
      <c r="I25" s="653"/>
      <c r="J25" s="653"/>
      <c r="K25" s="653"/>
      <c r="L25" s="653"/>
      <c r="M25" s="653"/>
      <c r="N25" s="653"/>
      <c r="O25" s="653"/>
      <c r="P25" s="653"/>
      <c r="Q25" s="653"/>
      <c r="R25" s="579"/>
      <c r="S25" s="87"/>
      <c r="T25" s="412"/>
    </row>
    <row r="26" spans="1:20" s="434" customFormat="1" ht="10.5" customHeight="1" x14ac:dyDescent="0.2">
      <c r="A26" s="407"/>
      <c r="B26" s="470"/>
      <c r="C26" s="417"/>
      <c r="D26" s="172"/>
      <c r="E26" s="653"/>
      <c r="F26" s="653"/>
      <c r="G26" s="653"/>
      <c r="H26" s="653"/>
      <c r="I26" s="653"/>
      <c r="J26" s="653"/>
      <c r="K26" s="653"/>
      <c r="L26" s="653"/>
      <c r="M26" s="653"/>
      <c r="N26" s="653"/>
      <c r="O26" s="653"/>
      <c r="P26" s="653"/>
      <c r="Q26" s="653"/>
      <c r="R26" s="579"/>
      <c r="S26" s="87"/>
      <c r="T26" s="412"/>
    </row>
    <row r="27" spans="1:20" s="434" customFormat="1" ht="10.5" customHeight="1" x14ac:dyDescent="0.2">
      <c r="A27" s="407"/>
      <c r="B27" s="470"/>
      <c r="C27" s="417"/>
      <c r="D27" s="172"/>
      <c r="E27" s="653"/>
      <c r="F27" s="653"/>
      <c r="G27" s="653"/>
      <c r="H27" s="653"/>
      <c r="I27" s="653"/>
      <c r="J27" s="653"/>
      <c r="K27" s="653"/>
      <c r="L27" s="653"/>
      <c r="M27" s="653"/>
      <c r="N27" s="653"/>
      <c r="O27" s="653"/>
      <c r="P27" s="653"/>
      <c r="Q27" s="653"/>
      <c r="R27" s="579"/>
      <c r="S27" s="87"/>
      <c r="T27" s="412"/>
    </row>
    <row r="28" spans="1:20" s="434" customFormat="1" ht="6" customHeight="1" x14ac:dyDescent="0.2">
      <c r="A28" s="407"/>
      <c r="B28" s="470"/>
      <c r="C28" s="417"/>
      <c r="D28" s="172"/>
      <c r="E28" s="653"/>
      <c r="F28" s="653"/>
      <c r="G28" s="653"/>
      <c r="H28" s="653"/>
      <c r="I28" s="653"/>
      <c r="J28" s="653"/>
      <c r="K28" s="653"/>
      <c r="L28" s="653"/>
      <c r="M28" s="653"/>
      <c r="N28" s="653"/>
      <c r="O28" s="653"/>
      <c r="P28" s="653"/>
      <c r="Q28" s="653"/>
      <c r="R28" s="579"/>
      <c r="S28" s="87"/>
      <c r="T28" s="412"/>
    </row>
    <row r="29" spans="1:20" s="650" customFormat="1" ht="15.75" customHeight="1" x14ac:dyDescent="0.2">
      <c r="A29" s="648"/>
      <c r="B29" s="500"/>
      <c r="C29" s="960" t="s">
        <v>307</v>
      </c>
      <c r="D29" s="219"/>
      <c r="E29" s="654"/>
      <c r="F29" s="655"/>
      <c r="G29" s="655"/>
      <c r="H29" s="655"/>
      <c r="I29" s="655"/>
      <c r="J29" s="655"/>
      <c r="K29" s="655"/>
      <c r="L29" s="655"/>
      <c r="M29" s="655"/>
      <c r="N29" s="655"/>
      <c r="O29" s="655"/>
      <c r="P29" s="655"/>
      <c r="Q29" s="655"/>
      <c r="R29" s="720"/>
      <c r="S29" s="394"/>
      <c r="T29" s="649"/>
    </row>
    <row r="30" spans="1:20" s="434" customFormat="1" ht="11.25" customHeight="1" x14ac:dyDescent="0.2">
      <c r="A30" s="407"/>
      <c r="B30" s="470"/>
      <c r="C30" s="962"/>
      <c r="D30" s="95" t="s">
        <v>151</v>
      </c>
      <c r="E30" s="652">
        <v>2.9188350694</v>
      </c>
      <c r="F30" s="652">
        <v>2.8871800014999995</v>
      </c>
      <c r="G30" s="652">
        <v>2.8021648707666671</v>
      </c>
      <c r="H30" s="652">
        <v>2.3389472801999998</v>
      </c>
      <c r="I30" s="652">
        <v>1.8427612698666669</v>
      </c>
      <c r="J30" s="652">
        <v>2.3053573854000002</v>
      </c>
      <c r="K30" s="652">
        <v>2.8493574175333336</v>
      </c>
      <c r="L30" s="652">
        <v>4.5561968316000003</v>
      </c>
      <c r="M30" s="652">
        <v>4.8641431524999996</v>
      </c>
      <c r="N30" s="652">
        <v>5.1962669334333329</v>
      </c>
      <c r="O30" s="652">
        <v>5.3152462129666667</v>
      </c>
      <c r="P30" s="652">
        <v>6.3718830043333332</v>
      </c>
      <c r="Q30" s="652">
        <v>6.9984287021666667</v>
      </c>
      <c r="R30" s="721"/>
      <c r="S30" s="87"/>
      <c r="T30" s="412"/>
    </row>
    <row r="31" spans="1:20" s="434" customFormat="1" ht="12.75" customHeight="1" x14ac:dyDescent="0.2">
      <c r="A31" s="407"/>
      <c r="B31" s="470"/>
      <c r="C31" s="962"/>
      <c r="D31" s="95" t="s">
        <v>471</v>
      </c>
      <c r="E31" s="652">
        <v>-19.607241966999997</v>
      </c>
      <c r="F31" s="652">
        <v>-18.916458150299999</v>
      </c>
      <c r="G31" s="652">
        <v>-18.919849154566666</v>
      </c>
      <c r="H31" s="652">
        <v>-19.912689063033334</v>
      </c>
      <c r="I31" s="652">
        <v>-20.8419534258</v>
      </c>
      <c r="J31" s="652">
        <v>-20.117484865733335</v>
      </c>
      <c r="K31" s="652">
        <v>-16.9534847376</v>
      </c>
      <c r="L31" s="652">
        <v>-14.351692901599998</v>
      </c>
      <c r="M31" s="652">
        <v>-11.954813460666665</v>
      </c>
      <c r="N31" s="652">
        <v>-10.813997158200001</v>
      </c>
      <c r="O31" s="652">
        <v>-9.1051182060333335</v>
      </c>
      <c r="P31" s="652">
        <v>-7.3305611209666663</v>
      </c>
      <c r="Q31" s="652">
        <v>-6.5854272534333331</v>
      </c>
      <c r="R31" s="721"/>
      <c r="S31" s="87"/>
      <c r="T31" s="412"/>
    </row>
    <row r="32" spans="1:20" s="434" customFormat="1" ht="11.25" customHeight="1" x14ac:dyDescent="0.2">
      <c r="A32" s="407"/>
      <c r="B32" s="470"/>
      <c r="C32" s="962"/>
      <c r="D32" s="95" t="s">
        <v>149</v>
      </c>
      <c r="E32" s="652">
        <v>1.6663340543333334</v>
      </c>
      <c r="F32" s="652">
        <v>0.77182998366666655</v>
      </c>
      <c r="G32" s="652">
        <v>-0.28466725206666665</v>
      </c>
      <c r="H32" s="652">
        <v>0.86249263476666671</v>
      </c>
      <c r="I32" s="652">
        <v>1.6397862595333332</v>
      </c>
      <c r="J32" s="652">
        <v>2.4739454872333333</v>
      </c>
      <c r="K32" s="652">
        <v>2.4816706312000001</v>
      </c>
      <c r="L32" s="652">
        <v>2.9375475192000002</v>
      </c>
      <c r="M32" s="652">
        <v>3.3811910015666666</v>
      </c>
      <c r="N32" s="652">
        <v>4.060561703566667</v>
      </c>
      <c r="O32" s="652">
        <v>5.0606313502666671</v>
      </c>
      <c r="P32" s="652">
        <v>6.0559152439333337</v>
      </c>
      <c r="Q32" s="652">
        <v>5.5463480924999997</v>
      </c>
      <c r="R32" s="721"/>
      <c r="S32" s="87"/>
      <c r="T32" s="412"/>
    </row>
    <row r="33" spans="1:20" s="434" customFormat="1" ht="12" customHeight="1" x14ac:dyDescent="0.2">
      <c r="A33" s="407"/>
      <c r="B33" s="470"/>
      <c r="C33" s="962"/>
      <c r="D33" s="95" t="s">
        <v>152</v>
      </c>
      <c r="E33" s="652">
        <v>2.8307019383333336</v>
      </c>
      <c r="F33" s="652">
        <v>2.4478588099999996</v>
      </c>
      <c r="G33" s="652">
        <v>2.9360010569999999</v>
      </c>
      <c r="H33" s="652">
        <v>3.1124567139999999</v>
      </c>
      <c r="I33" s="652">
        <v>4.8875659469999997</v>
      </c>
      <c r="J33" s="652">
        <v>5.228178084333333</v>
      </c>
      <c r="K33" s="652">
        <v>6.0211151700000007</v>
      </c>
      <c r="L33" s="652">
        <v>5.1959042936666657</v>
      </c>
      <c r="M33" s="652">
        <v>4.5965489869999994</v>
      </c>
      <c r="N33" s="652">
        <v>3.7730347263333326</v>
      </c>
      <c r="O33" s="652">
        <v>3.4518464650000005</v>
      </c>
      <c r="P33" s="652">
        <v>4.3143375353333333</v>
      </c>
      <c r="Q33" s="652">
        <v>5.6232483246666662</v>
      </c>
      <c r="R33" s="721"/>
      <c r="S33" s="87"/>
      <c r="T33" s="412"/>
    </row>
    <row r="34" spans="1:20" s="650" customFormat="1" ht="21" customHeight="1" x14ac:dyDescent="0.2">
      <c r="A34" s="648"/>
      <c r="B34" s="500"/>
      <c r="C34" s="1795" t="s">
        <v>306</v>
      </c>
      <c r="D34" s="1795"/>
      <c r="E34" s="656">
        <v>8.8907257595626934</v>
      </c>
      <c r="F34" s="656">
        <v>7.4526817777957435</v>
      </c>
      <c r="G34" s="656">
        <v>6.2977295186650295</v>
      </c>
      <c r="H34" s="656">
        <v>3.4298274847939019</v>
      </c>
      <c r="I34" s="656">
        <v>0.16979258846926223</v>
      </c>
      <c r="J34" s="656">
        <v>-3.3476755004570311</v>
      </c>
      <c r="K34" s="656">
        <v>-6.0651560548957661</v>
      </c>
      <c r="L34" s="656">
        <v>-8.5326332966785703</v>
      </c>
      <c r="M34" s="656">
        <v>-11.494659011243739</v>
      </c>
      <c r="N34" s="656">
        <v>-14.494213061404613</v>
      </c>
      <c r="O34" s="656">
        <v>-17.167523022247568</v>
      </c>
      <c r="P34" s="656">
        <v>-18.576269416660555</v>
      </c>
      <c r="Q34" s="656">
        <v>-16.94964780141893</v>
      </c>
      <c r="R34" s="720"/>
      <c r="S34" s="394"/>
    </row>
    <row r="35" spans="1:20" s="662" customFormat="1" ht="16.5" customHeight="1" x14ac:dyDescent="0.2">
      <c r="A35" s="657"/>
      <c r="B35" s="658"/>
      <c r="C35" s="356" t="s">
        <v>337</v>
      </c>
      <c r="D35" s="659"/>
      <c r="E35" s="660">
        <v>-13.251260494122596</v>
      </c>
      <c r="F35" s="660">
        <v>-12.387785044482669</v>
      </c>
      <c r="G35" s="660">
        <v>-11.585816020301444</v>
      </c>
      <c r="H35" s="660">
        <v>-10.451843627392748</v>
      </c>
      <c r="I35" s="660">
        <v>-8.2249159666128602</v>
      </c>
      <c r="J35" s="660">
        <v>-6.1721253045424982</v>
      </c>
      <c r="K35" s="660">
        <v>-4.4160331312664205</v>
      </c>
      <c r="L35" s="660">
        <v>-3.3707490664370581</v>
      </c>
      <c r="M35" s="660">
        <v>-1.7710049745440923</v>
      </c>
      <c r="N35" s="660">
        <v>0.12620790901790321</v>
      </c>
      <c r="O35" s="660">
        <v>1.6792420811565016</v>
      </c>
      <c r="P35" s="660">
        <v>2.5322824173496365</v>
      </c>
      <c r="Q35" s="660">
        <v>2.345814412637913</v>
      </c>
      <c r="R35" s="722"/>
      <c r="S35" s="395"/>
      <c r="T35" s="661"/>
    </row>
    <row r="36" spans="1:20" s="434" customFormat="1" ht="10.5" customHeight="1" x14ac:dyDescent="0.2">
      <c r="A36" s="407"/>
      <c r="B36" s="470"/>
      <c r="C36" s="663"/>
      <c r="D36" s="172"/>
      <c r="E36" s="664"/>
      <c r="F36" s="664"/>
      <c r="G36" s="664"/>
      <c r="H36" s="664"/>
      <c r="I36" s="664"/>
      <c r="J36" s="664"/>
      <c r="K36" s="664"/>
      <c r="L36" s="664"/>
      <c r="M36" s="664"/>
      <c r="N36" s="664"/>
      <c r="O36" s="664"/>
      <c r="P36" s="664"/>
      <c r="Q36" s="664"/>
      <c r="R36" s="721"/>
      <c r="S36" s="87"/>
    </row>
    <row r="37" spans="1:20" s="434" customFormat="1" ht="10.5" customHeight="1" x14ac:dyDescent="0.2">
      <c r="A37" s="407"/>
      <c r="B37" s="470"/>
      <c r="C37" s="663"/>
      <c r="D37" s="172"/>
      <c r="E37" s="664"/>
      <c r="F37" s="664"/>
      <c r="G37" s="664"/>
      <c r="H37" s="664"/>
      <c r="I37" s="664"/>
      <c r="J37" s="664"/>
      <c r="K37" s="664"/>
      <c r="L37" s="664"/>
      <c r="M37" s="664"/>
      <c r="N37" s="664"/>
      <c r="O37" s="664"/>
      <c r="P37" s="664"/>
      <c r="Q37" s="664"/>
      <c r="R37" s="721"/>
      <c r="S37" s="87"/>
    </row>
    <row r="38" spans="1:20" s="434" customFormat="1" ht="10.5" customHeight="1" x14ac:dyDescent="0.2">
      <c r="A38" s="407"/>
      <c r="B38" s="470"/>
      <c r="C38" s="663"/>
      <c r="D38" s="172"/>
      <c r="E38" s="664"/>
      <c r="F38" s="664"/>
      <c r="G38" s="664"/>
      <c r="H38" s="664"/>
      <c r="I38" s="664"/>
      <c r="J38" s="664"/>
      <c r="K38" s="664"/>
      <c r="L38" s="664"/>
      <c r="M38" s="664"/>
      <c r="N38" s="664"/>
      <c r="O38" s="664"/>
      <c r="P38" s="664"/>
      <c r="Q38" s="664"/>
      <c r="R38" s="721"/>
      <c r="S38" s="87"/>
    </row>
    <row r="39" spans="1:20" s="434" customFormat="1" ht="10.5" customHeight="1" x14ac:dyDescent="0.2">
      <c r="A39" s="407"/>
      <c r="B39" s="470"/>
      <c r="C39" s="663"/>
      <c r="D39" s="172"/>
      <c r="E39" s="664"/>
      <c r="F39" s="664"/>
      <c r="G39" s="664"/>
      <c r="H39" s="664"/>
      <c r="I39" s="664"/>
      <c r="J39" s="664"/>
      <c r="K39" s="664"/>
      <c r="L39" s="664"/>
      <c r="M39" s="664"/>
      <c r="N39" s="664"/>
      <c r="O39" s="664"/>
      <c r="P39" s="664"/>
      <c r="Q39" s="664"/>
      <c r="R39" s="721"/>
      <c r="S39" s="87"/>
    </row>
    <row r="40" spans="1:20" s="434" customFormat="1" ht="10.5" customHeight="1" x14ac:dyDescent="0.2">
      <c r="A40" s="407"/>
      <c r="B40" s="470"/>
      <c r="C40" s="663"/>
      <c r="D40" s="172"/>
      <c r="E40" s="664"/>
      <c r="F40" s="664"/>
      <c r="G40" s="664"/>
      <c r="H40" s="664"/>
      <c r="I40" s="664"/>
      <c r="J40" s="664"/>
      <c r="K40" s="664"/>
      <c r="L40" s="664"/>
      <c r="M40" s="664"/>
      <c r="N40" s="664"/>
      <c r="O40" s="664"/>
      <c r="P40" s="664"/>
      <c r="Q40" s="664"/>
      <c r="R40" s="721"/>
      <c r="S40" s="87"/>
    </row>
    <row r="41" spans="1:20" s="434" customFormat="1" ht="10.5" customHeight="1" x14ac:dyDescent="0.2">
      <c r="A41" s="407"/>
      <c r="B41" s="470"/>
      <c r="C41" s="663"/>
      <c r="D41" s="172"/>
      <c r="E41" s="664"/>
      <c r="F41" s="664"/>
      <c r="G41" s="664"/>
      <c r="H41" s="664"/>
      <c r="I41" s="664"/>
      <c r="J41" s="664"/>
      <c r="K41" s="664"/>
      <c r="L41" s="664"/>
      <c r="M41" s="664"/>
      <c r="N41" s="664"/>
      <c r="O41" s="664"/>
      <c r="P41" s="664"/>
      <c r="Q41" s="664"/>
      <c r="R41" s="721"/>
      <c r="S41" s="87"/>
    </row>
    <row r="42" spans="1:20" s="434" customFormat="1" ht="10.5" customHeight="1" x14ac:dyDescent="0.2">
      <c r="A42" s="407"/>
      <c r="B42" s="470"/>
      <c r="C42" s="663"/>
      <c r="D42" s="172"/>
      <c r="E42" s="664"/>
      <c r="F42" s="664"/>
      <c r="G42" s="664"/>
      <c r="H42" s="664"/>
      <c r="I42" s="664"/>
      <c r="J42" s="664"/>
      <c r="K42" s="664"/>
      <c r="L42" s="664"/>
      <c r="M42" s="664"/>
      <c r="N42" s="664"/>
      <c r="O42" s="664"/>
      <c r="P42" s="664"/>
      <c r="Q42" s="664"/>
      <c r="R42" s="721"/>
      <c r="S42" s="87"/>
    </row>
    <row r="43" spans="1:20" s="434" customFormat="1" ht="10.5" customHeight="1" x14ac:dyDescent="0.2">
      <c r="A43" s="407"/>
      <c r="B43" s="470"/>
      <c r="C43" s="663"/>
      <c r="D43" s="172"/>
      <c r="E43" s="664"/>
      <c r="F43" s="664"/>
      <c r="G43" s="664"/>
      <c r="H43" s="664"/>
      <c r="I43" s="664"/>
      <c r="J43" s="664"/>
      <c r="K43" s="664"/>
      <c r="L43" s="664"/>
      <c r="M43" s="664"/>
      <c r="N43" s="664"/>
      <c r="O43" s="664"/>
      <c r="P43" s="664"/>
      <c r="Q43" s="664"/>
      <c r="R43" s="721"/>
      <c r="S43" s="87"/>
    </row>
    <row r="44" spans="1:20" s="434" customFormat="1" ht="10.5" customHeight="1" x14ac:dyDescent="0.2">
      <c r="A44" s="407"/>
      <c r="B44" s="470"/>
      <c r="C44" s="663"/>
      <c r="D44" s="172"/>
      <c r="E44" s="664"/>
      <c r="F44" s="664"/>
      <c r="G44" s="664"/>
      <c r="H44" s="664"/>
      <c r="I44" s="664"/>
      <c r="J44" s="664"/>
      <c r="K44" s="664"/>
      <c r="L44" s="664"/>
      <c r="M44" s="664"/>
      <c r="N44" s="664"/>
      <c r="O44" s="664"/>
      <c r="P44" s="664"/>
      <c r="Q44" s="664"/>
      <c r="R44" s="721"/>
      <c r="S44" s="87"/>
    </row>
    <row r="45" spans="1:20" s="434" customFormat="1" ht="10.5" customHeight="1" x14ac:dyDescent="0.2">
      <c r="A45" s="407"/>
      <c r="B45" s="470"/>
      <c r="C45" s="663"/>
      <c r="D45" s="172"/>
      <c r="E45" s="664"/>
      <c r="F45" s="664"/>
      <c r="G45" s="664"/>
      <c r="H45" s="664"/>
      <c r="I45" s="664"/>
      <c r="J45" s="664"/>
      <c r="K45" s="664"/>
      <c r="L45" s="664"/>
      <c r="M45" s="664"/>
      <c r="N45" s="664"/>
      <c r="O45" s="664"/>
      <c r="P45" s="664"/>
      <c r="Q45" s="664"/>
      <c r="R45" s="721"/>
      <c r="S45" s="87"/>
    </row>
    <row r="46" spans="1:20" s="434" customFormat="1" ht="10.5" customHeight="1" x14ac:dyDescent="0.2">
      <c r="A46" s="407"/>
      <c r="B46" s="470"/>
      <c r="C46" s="663"/>
      <c r="D46" s="172"/>
      <c r="E46" s="664"/>
      <c r="F46" s="664"/>
      <c r="G46" s="664"/>
      <c r="H46" s="664"/>
      <c r="I46" s="664"/>
      <c r="J46" s="664"/>
      <c r="K46" s="664"/>
      <c r="L46" s="664"/>
      <c r="M46" s="664"/>
      <c r="N46" s="664"/>
      <c r="O46" s="664"/>
      <c r="P46" s="664"/>
      <c r="Q46" s="664"/>
      <c r="R46" s="721"/>
      <c r="S46" s="87"/>
    </row>
    <row r="47" spans="1:20" s="434" customFormat="1" ht="10.5" customHeight="1" x14ac:dyDescent="0.2">
      <c r="A47" s="407"/>
      <c r="B47" s="470"/>
      <c r="C47" s="663"/>
      <c r="D47" s="172"/>
      <c r="E47" s="664"/>
      <c r="F47" s="664"/>
      <c r="G47" s="664"/>
      <c r="H47" s="664"/>
      <c r="I47" s="664"/>
      <c r="J47" s="664"/>
      <c r="K47" s="664"/>
      <c r="L47" s="664"/>
      <c r="M47" s="664"/>
      <c r="N47" s="664"/>
      <c r="O47" s="664"/>
      <c r="P47" s="664"/>
      <c r="Q47" s="664"/>
      <c r="R47" s="721"/>
      <c r="S47" s="87"/>
    </row>
    <row r="48" spans="1:20" s="434" customFormat="1" ht="10.5" customHeight="1" x14ac:dyDescent="0.2">
      <c r="A48" s="407"/>
      <c r="B48" s="470"/>
      <c r="C48" s="663"/>
      <c r="D48" s="172"/>
      <c r="E48" s="664"/>
      <c r="F48" s="664"/>
      <c r="G48" s="664"/>
      <c r="H48" s="664"/>
      <c r="I48" s="664"/>
      <c r="J48" s="664"/>
      <c r="K48" s="664"/>
      <c r="L48" s="664"/>
      <c r="M48" s="664"/>
      <c r="N48" s="664"/>
      <c r="O48" s="664"/>
      <c r="P48" s="664"/>
      <c r="Q48" s="664"/>
      <c r="R48" s="721"/>
      <c r="S48" s="87"/>
    </row>
    <row r="49" spans="1:20" s="650" customFormat="1" ht="15.75" customHeight="1" x14ac:dyDescent="0.2">
      <c r="A49" s="648"/>
      <c r="B49" s="500"/>
      <c r="C49" s="960" t="s">
        <v>153</v>
      </c>
      <c r="D49" s="219"/>
      <c r="E49" s="654"/>
      <c r="F49" s="655"/>
      <c r="G49" s="655"/>
      <c r="H49" s="655"/>
      <c r="I49" s="655"/>
      <c r="J49" s="655"/>
      <c r="K49" s="655"/>
      <c r="L49" s="655"/>
      <c r="M49" s="655"/>
      <c r="N49" s="655"/>
      <c r="O49" s="655"/>
      <c r="P49" s="655"/>
      <c r="Q49" s="655"/>
      <c r="R49" s="720"/>
      <c r="S49" s="394"/>
      <c r="T49" s="649"/>
    </row>
    <row r="50" spans="1:20" s="650" customFormat="1" ht="15.75" customHeight="1" x14ac:dyDescent="0.2">
      <c r="A50" s="648"/>
      <c r="B50" s="500"/>
      <c r="C50" s="665"/>
      <c r="D50" s="245" t="s">
        <v>305</v>
      </c>
      <c r="E50" s="660">
        <v>498.76299999999998</v>
      </c>
      <c r="F50" s="660">
        <v>491.10700000000003</v>
      </c>
      <c r="G50" s="660">
        <v>490.589</v>
      </c>
      <c r="H50" s="660">
        <v>486.43400000000003</v>
      </c>
      <c r="I50" s="660">
        <v>482.55599999999998</v>
      </c>
      <c r="J50" s="660">
        <v>494.73</v>
      </c>
      <c r="K50" s="660">
        <v>487.62900000000002</v>
      </c>
      <c r="L50" s="660">
        <v>471.47399999999999</v>
      </c>
      <c r="M50" s="660">
        <v>450.96100000000001</v>
      </c>
      <c r="N50" s="660">
        <v>432.274</v>
      </c>
      <c r="O50" s="660">
        <v>418.18900000000002</v>
      </c>
      <c r="P50" s="660">
        <v>416.27499999999998</v>
      </c>
      <c r="Q50" s="660">
        <v>418.23500000000001</v>
      </c>
      <c r="R50" s="720"/>
      <c r="S50" s="394"/>
      <c r="T50" s="649"/>
    </row>
    <row r="51" spans="1:20" s="671" customFormat="1" ht="12" customHeight="1" x14ac:dyDescent="0.2">
      <c r="A51" s="667"/>
      <c r="B51" s="668"/>
      <c r="C51" s="669"/>
      <c r="D51" s="709" t="s">
        <v>237</v>
      </c>
      <c r="E51" s="652">
        <v>19.463000000000001</v>
      </c>
      <c r="F51" s="652">
        <v>19.338999999999999</v>
      </c>
      <c r="G51" s="652">
        <v>20.108000000000001</v>
      </c>
      <c r="H51" s="652">
        <v>21.564</v>
      </c>
      <c r="I51" s="652">
        <v>21.448</v>
      </c>
      <c r="J51" s="652">
        <v>22.411999999999999</v>
      </c>
      <c r="K51" s="652">
        <v>21.803999999999998</v>
      </c>
      <c r="L51" s="652">
        <v>20.495999999999999</v>
      </c>
      <c r="M51" s="652">
        <v>18.724</v>
      </c>
      <c r="N51" s="652">
        <v>18.724</v>
      </c>
      <c r="O51" s="652">
        <v>16.57</v>
      </c>
      <c r="P51" s="652">
        <v>16.056999999999999</v>
      </c>
      <c r="Q51" s="652">
        <v>15.147</v>
      </c>
      <c r="R51" s="723"/>
      <c r="S51" s="87"/>
      <c r="T51" s="670"/>
    </row>
    <row r="52" spans="1:20" s="675" customFormat="1" ht="15" customHeight="1" x14ac:dyDescent="0.2">
      <c r="A52" s="672"/>
      <c r="B52" s="673"/>
      <c r="C52" s="674"/>
      <c r="D52" s="245" t="s">
        <v>303</v>
      </c>
      <c r="E52" s="660">
        <v>50.372</v>
      </c>
      <c r="F52" s="660">
        <v>65.453999999999994</v>
      </c>
      <c r="G52" s="660">
        <v>58.289000000000001</v>
      </c>
      <c r="H52" s="660">
        <v>58.241999999999997</v>
      </c>
      <c r="I52" s="660">
        <v>46.031999999999996</v>
      </c>
      <c r="J52" s="660">
        <v>59.506</v>
      </c>
      <c r="K52" s="660">
        <v>43.954000000000001</v>
      </c>
      <c r="L52" s="660">
        <v>50.847999999999999</v>
      </c>
      <c r="M52" s="660">
        <v>37.706000000000003</v>
      </c>
      <c r="N52" s="660">
        <v>43.573</v>
      </c>
      <c r="O52" s="660">
        <v>41.206000000000003</v>
      </c>
      <c r="P52" s="660">
        <v>43.354999999999997</v>
      </c>
      <c r="Q52" s="660">
        <v>42.595999999999997</v>
      </c>
      <c r="R52" s="724"/>
      <c r="S52" s="394"/>
      <c r="T52" s="666"/>
    </row>
    <row r="53" spans="1:20" s="434" customFormat="1" ht="11.25" customHeight="1" x14ac:dyDescent="0.2">
      <c r="A53" s="407"/>
      <c r="B53" s="470"/>
      <c r="C53" s="663"/>
      <c r="D53" s="709" t="s">
        <v>238</v>
      </c>
      <c r="E53" s="652">
        <v>-4.877726371447455</v>
      </c>
      <c r="F53" s="652">
        <v>-12.038380906305445</v>
      </c>
      <c r="G53" s="652">
        <v>-16.960139043223066</v>
      </c>
      <c r="H53" s="652">
        <v>-9.9744957106422394</v>
      </c>
      <c r="I53" s="652">
        <v>-14.807617567042374</v>
      </c>
      <c r="J53" s="652">
        <v>-8.3592570918162963</v>
      </c>
      <c r="K53" s="652">
        <v>-18.045196897374694</v>
      </c>
      <c r="L53" s="652">
        <v>-4.8930121203052508</v>
      </c>
      <c r="M53" s="652">
        <v>-24.792564225307167</v>
      </c>
      <c r="N53" s="652">
        <v>-12.864456265248169</v>
      </c>
      <c r="O53" s="652">
        <v>-16.748828188136411</v>
      </c>
      <c r="P53" s="652">
        <v>-8.2822085889570634</v>
      </c>
      <c r="Q53" s="652">
        <v>-15.437147621694603</v>
      </c>
      <c r="R53" s="721"/>
      <c r="S53" s="87"/>
      <c r="T53" s="666"/>
    </row>
    <row r="54" spans="1:20" s="650" customFormat="1" ht="15.75" customHeight="1" x14ac:dyDescent="0.2">
      <c r="A54" s="648"/>
      <c r="B54" s="500"/>
      <c r="C54" s="960" t="s">
        <v>304</v>
      </c>
      <c r="D54" s="219"/>
      <c r="E54" s="660">
        <v>9.593</v>
      </c>
      <c r="F54" s="660">
        <v>11.157999999999999</v>
      </c>
      <c r="G54" s="660">
        <v>9.4450000000000003</v>
      </c>
      <c r="H54" s="660">
        <v>8.3239999999999998</v>
      </c>
      <c r="I54" s="660">
        <v>5.9660000000000002</v>
      </c>
      <c r="J54" s="660">
        <v>11.226000000000001</v>
      </c>
      <c r="K54" s="660">
        <v>14.064</v>
      </c>
      <c r="L54" s="660">
        <v>15.891999999999999</v>
      </c>
      <c r="M54" s="660">
        <v>10.977</v>
      </c>
      <c r="N54" s="660">
        <v>17.074000000000002</v>
      </c>
      <c r="O54" s="660">
        <v>13.68</v>
      </c>
      <c r="P54" s="660">
        <v>11.481999999999999</v>
      </c>
      <c r="Q54" s="660">
        <v>10.444000000000001</v>
      </c>
      <c r="R54" s="720"/>
      <c r="S54" s="394"/>
      <c r="T54" s="666"/>
    </row>
    <row r="55" spans="1:20" s="434" customFormat="1" ht="9.75" customHeight="1" x14ac:dyDescent="0.2">
      <c r="A55" s="628"/>
      <c r="B55" s="676"/>
      <c r="C55" s="677"/>
      <c r="D55" s="709" t="s">
        <v>154</v>
      </c>
      <c r="E55" s="652">
        <v>-29.035360260393549</v>
      </c>
      <c r="F55" s="652">
        <v>-34.376286537669834</v>
      </c>
      <c r="G55" s="652">
        <v>-41.451772873791228</v>
      </c>
      <c r="H55" s="652">
        <v>-37.115660648183123</v>
      </c>
      <c r="I55" s="652">
        <v>-43.110517783922951</v>
      </c>
      <c r="J55" s="652">
        <v>-27.848833472588208</v>
      </c>
      <c r="K55" s="652">
        <v>-9.9442914772363444</v>
      </c>
      <c r="L55" s="652">
        <v>-2.7060119995102272</v>
      </c>
      <c r="M55" s="652">
        <v>-22.973826398147491</v>
      </c>
      <c r="N55" s="652">
        <v>1.197249881460416</v>
      </c>
      <c r="O55" s="652">
        <v>-15.939535455327524</v>
      </c>
      <c r="P55" s="652">
        <v>-3.9163179916318014</v>
      </c>
      <c r="Q55" s="652">
        <v>8.8710518086104528</v>
      </c>
      <c r="R55" s="721"/>
      <c r="S55" s="87"/>
      <c r="T55" s="666"/>
    </row>
    <row r="56" spans="1:20" s="650" customFormat="1" ht="15.75" customHeight="1" x14ac:dyDescent="0.2">
      <c r="A56" s="648"/>
      <c r="B56" s="500"/>
      <c r="C56" s="1795" t="s">
        <v>336</v>
      </c>
      <c r="D56" s="1795"/>
      <c r="E56" s="660">
        <v>216.30199999999999</v>
      </c>
      <c r="F56" s="660">
        <v>222.14099999999999</v>
      </c>
      <c r="G56" s="660">
        <v>209.971</v>
      </c>
      <c r="H56" s="660">
        <v>225.50200000000001</v>
      </c>
      <c r="I56" s="660">
        <v>224.489</v>
      </c>
      <c r="J56" s="660">
        <v>221.23400000000001</v>
      </c>
      <c r="K56" s="660">
        <v>217.255</v>
      </c>
      <c r="L56" s="660">
        <v>210.285</v>
      </c>
      <c r="M56" s="660">
        <v>211.43100000000001</v>
      </c>
      <c r="N56" s="660">
        <v>200.786</v>
      </c>
      <c r="O56" s="660">
        <v>191.30699999999999</v>
      </c>
      <c r="P56" s="660">
        <v>189.06899999999999</v>
      </c>
      <c r="Q56" s="660">
        <v>185.47300000000001</v>
      </c>
      <c r="R56" s="721"/>
      <c r="S56" s="394"/>
      <c r="T56" s="666"/>
    </row>
    <row r="57" spans="1:20" s="434" customFormat="1" ht="10.5" customHeight="1" x14ac:dyDescent="0.2">
      <c r="A57" s="407"/>
      <c r="B57" s="470"/>
      <c r="C57" s="678"/>
      <c r="D57" s="678"/>
      <c r="E57" s="679"/>
      <c r="F57" s="680"/>
      <c r="G57" s="680"/>
      <c r="H57" s="680"/>
      <c r="I57" s="680"/>
      <c r="J57" s="680"/>
      <c r="K57" s="680"/>
      <c r="L57" s="680"/>
      <c r="M57" s="680"/>
      <c r="N57" s="680"/>
      <c r="O57" s="680"/>
      <c r="P57" s="680"/>
      <c r="Q57" s="680"/>
      <c r="R57" s="721"/>
      <c r="S57" s="87"/>
      <c r="T57" s="666"/>
    </row>
    <row r="58" spans="1:20" s="434" customFormat="1" ht="10.5" customHeight="1" x14ac:dyDescent="0.2">
      <c r="A58" s="407"/>
      <c r="B58" s="470"/>
      <c r="C58" s="663"/>
      <c r="D58" s="172"/>
      <c r="E58" s="653"/>
      <c r="F58" s="653"/>
      <c r="G58" s="653"/>
      <c r="H58" s="653"/>
      <c r="I58" s="653"/>
      <c r="J58" s="653"/>
      <c r="K58" s="653"/>
      <c r="L58" s="653"/>
      <c r="M58" s="653"/>
      <c r="N58" s="653"/>
      <c r="O58" s="653"/>
      <c r="P58" s="653"/>
      <c r="Q58" s="653"/>
      <c r="R58" s="721"/>
      <c r="S58" s="87"/>
      <c r="T58" s="666"/>
    </row>
    <row r="59" spans="1:20" s="434" customFormat="1" ht="10.5" customHeight="1" x14ac:dyDescent="0.2">
      <c r="A59" s="407"/>
      <c r="B59" s="470"/>
      <c r="C59" s="663"/>
      <c r="D59" s="172"/>
      <c r="E59" s="664"/>
      <c r="F59" s="664"/>
      <c r="G59" s="664"/>
      <c r="H59" s="664"/>
      <c r="I59" s="664"/>
      <c r="J59" s="664"/>
      <c r="K59" s="664"/>
      <c r="L59" s="664"/>
      <c r="M59" s="664"/>
      <c r="N59" s="664"/>
      <c r="O59" s="664"/>
      <c r="P59" s="664"/>
      <c r="Q59" s="664"/>
      <c r="R59" s="721"/>
      <c r="S59" s="87"/>
      <c r="T59" s="666"/>
    </row>
    <row r="60" spans="1:20" s="434" customFormat="1" ht="10.5" customHeight="1" x14ac:dyDescent="0.2">
      <c r="A60" s="407"/>
      <c r="B60" s="470"/>
      <c r="C60" s="663"/>
      <c r="D60" s="172"/>
      <c r="E60" s="664"/>
      <c r="F60" s="664"/>
      <c r="G60" s="664"/>
      <c r="H60" s="664"/>
      <c r="I60" s="664"/>
      <c r="J60" s="664"/>
      <c r="K60" s="664"/>
      <c r="L60" s="664"/>
      <c r="M60" s="664"/>
      <c r="N60" s="664"/>
      <c r="O60" s="664"/>
      <c r="P60" s="664"/>
      <c r="Q60" s="664"/>
      <c r="R60" s="721"/>
      <c r="S60" s="87"/>
      <c r="T60" s="666"/>
    </row>
    <row r="61" spans="1:20" s="434" customFormat="1" ht="10.5" customHeight="1" x14ac:dyDescent="0.2">
      <c r="A61" s="407"/>
      <c r="B61" s="470"/>
      <c r="C61" s="663"/>
      <c r="D61" s="172"/>
      <c r="E61" s="664"/>
      <c r="F61" s="664"/>
      <c r="G61" s="664"/>
      <c r="H61" s="664"/>
      <c r="I61" s="664"/>
      <c r="J61" s="664"/>
      <c r="K61" s="664"/>
      <c r="L61" s="664"/>
      <c r="M61" s="664"/>
      <c r="N61" s="664"/>
      <c r="O61" s="664"/>
      <c r="P61" s="664"/>
      <c r="Q61" s="664"/>
      <c r="R61" s="721"/>
      <c r="S61" s="87"/>
      <c r="T61" s="666"/>
    </row>
    <row r="62" spans="1:20" s="434" customFormat="1" ht="10.5" customHeight="1" x14ac:dyDescent="0.2">
      <c r="A62" s="407"/>
      <c r="B62" s="470"/>
      <c r="C62" s="663"/>
      <c r="D62" s="172"/>
      <c r="E62" s="664"/>
      <c r="F62" s="664"/>
      <c r="G62" s="664"/>
      <c r="H62" s="664"/>
      <c r="I62" s="664"/>
      <c r="J62" s="664"/>
      <c r="K62" s="664"/>
      <c r="L62" s="664"/>
      <c r="M62" s="664"/>
      <c r="N62" s="664"/>
      <c r="O62" s="664"/>
      <c r="P62" s="664"/>
      <c r="Q62" s="664"/>
      <c r="R62" s="721"/>
      <c r="S62" s="87"/>
      <c r="T62" s="666"/>
    </row>
    <row r="63" spans="1:20" s="434" customFormat="1" ht="10.5" customHeight="1" x14ac:dyDescent="0.2">
      <c r="A63" s="407"/>
      <c r="B63" s="470"/>
      <c r="C63" s="663"/>
      <c r="D63" s="172"/>
      <c r="E63" s="664"/>
      <c r="F63" s="664"/>
      <c r="G63" s="664"/>
      <c r="H63" s="664"/>
      <c r="I63" s="664"/>
      <c r="J63" s="664"/>
      <c r="K63" s="664"/>
      <c r="L63" s="664"/>
      <c r="M63" s="664"/>
      <c r="N63" s="664"/>
      <c r="O63" s="664"/>
      <c r="P63" s="664"/>
      <c r="Q63" s="664"/>
      <c r="R63" s="721"/>
      <c r="S63" s="87"/>
      <c r="T63" s="666"/>
    </row>
    <row r="64" spans="1:20" s="434" customFormat="1" ht="10.5" customHeight="1" x14ac:dyDescent="0.2">
      <c r="A64" s="407"/>
      <c r="B64" s="470"/>
      <c r="C64" s="663"/>
      <c r="D64" s="172"/>
      <c r="E64" s="664"/>
      <c r="F64" s="664"/>
      <c r="G64" s="664"/>
      <c r="H64" s="664"/>
      <c r="I64" s="664"/>
      <c r="J64" s="664"/>
      <c r="K64" s="664"/>
      <c r="L64" s="664"/>
      <c r="M64" s="664"/>
      <c r="N64" s="664"/>
      <c r="O64" s="664"/>
      <c r="P64" s="664"/>
      <c r="Q64" s="664"/>
      <c r="R64" s="721"/>
      <c r="S64" s="87"/>
      <c r="T64" s="666"/>
    </row>
    <row r="65" spans="1:21" s="434" customFormat="1" ht="10.5" customHeight="1" x14ac:dyDescent="0.2">
      <c r="A65" s="407"/>
      <c r="B65" s="470"/>
      <c r="C65" s="663"/>
      <c r="D65" s="172"/>
      <c r="E65" s="664"/>
      <c r="F65" s="664"/>
      <c r="G65" s="664"/>
      <c r="H65" s="664"/>
      <c r="I65" s="664"/>
      <c r="J65" s="664"/>
      <c r="K65" s="664"/>
      <c r="L65" s="664"/>
      <c r="M65" s="664"/>
      <c r="N65" s="664"/>
      <c r="O65" s="664"/>
      <c r="P65" s="664"/>
      <c r="Q65" s="664"/>
      <c r="R65" s="721"/>
      <c r="S65" s="87"/>
      <c r="T65" s="666"/>
    </row>
    <row r="66" spans="1:21" s="434" customFormat="1" ht="10.5" customHeight="1" x14ac:dyDescent="0.2">
      <c r="A66" s="407"/>
      <c r="B66" s="470"/>
      <c r="C66" s="663"/>
      <c r="D66" s="172"/>
      <c r="E66" s="664"/>
      <c r="F66" s="664"/>
      <c r="G66" s="664"/>
      <c r="H66" s="664"/>
      <c r="I66" s="664"/>
      <c r="J66" s="664"/>
      <c r="K66" s="664"/>
      <c r="L66" s="664"/>
      <c r="M66" s="664"/>
      <c r="N66" s="664"/>
      <c r="O66" s="664"/>
      <c r="P66" s="664"/>
      <c r="Q66" s="664"/>
      <c r="R66" s="721"/>
      <c r="S66" s="87"/>
      <c r="T66" s="666"/>
    </row>
    <row r="67" spans="1:21" s="434" customFormat="1" ht="10.5" customHeight="1" x14ac:dyDescent="0.2">
      <c r="A67" s="407"/>
      <c r="B67" s="470"/>
      <c r="C67" s="663"/>
      <c r="D67" s="172"/>
      <c r="E67" s="664"/>
      <c r="F67" s="664"/>
      <c r="G67" s="664"/>
      <c r="H67" s="664"/>
      <c r="I67" s="664"/>
      <c r="J67" s="664"/>
      <c r="K67" s="664"/>
      <c r="L67" s="664"/>
      <c r="M67" s="664"/>
      <c r="N67" s="664"/>
      <c r="O67" s="664"/>
      <c r="P67" s="664"/>
      <c r="Q67" s="664"/>
      <c r="R67" s="721"/>
      <c r="S67" s="87"/>
      <c r="T67" s="666"/>
    </row>
    <row r="68" spans="1:21" s="434" customFormat="1" ht="10.5" customHeight="1" x14ac:dyDescent="0.2">
      <c r="A68" s="407"/>
      <c r="B68" s="470"/>
      <c r="C68" s="663"/>
      <c r="D68" s="172"/>
      <c r="E68" s="664"/>
      <c r="F68" s="664"/>
      <c r="G68" s="664"/>
      <c r="H68" s="664"/>
      <c r="I68" s="664"/>
      <c r="J68" s="664"/>
      <c r="K68" s="664"/>
      <c r="L68" s="664"/>
      <c r="M68" s="664"/>
      <c r="N68" s="664"/>
      <c r="O68" s="664"/>
      <c r="P68" s="664"/>
      <c r="Q68" s="664"/>
      <c r="R68" s="721"/>
      <c r="S68" s="87"/>
      <c r="T68" s="666"/>
    </row>
    <row r="69" spans="1:21" s="434" customFormat="1" ht="10.5" customHeight="1" x14ac:dyDescent="0.2">
      <c r="A69" s="407"/>
      <c r="B69" s="470"/>
      <c r="C69" s="663"/>
      <c r="D69" s="172"/>
      <c r="E69" s="664"/>
      <c r="F69" s="664"/>
      <c r="G69" s="664"/>
      <c r="H69" s="664"/>
      <c r="I69" s="664"/>
      <c r="J69" s="664"/>
      <c r="K69" s="664"/>
      <c r="L69" s="664"/>
      <c r="M69" s="664"/>
      <c r="N69" s="664"/>
      <c r="O69" s="664"/>
      <c r="P69" s="664"/>
      <c r="Q69" s="664"/>
      <c r="R69" s="721"/>
      <c r="S69" s="87"/>
      <c r="T69" s="666"/>
    </row>
    <row r="70" spans="1:21" s="434" customFormat="1" ht="17.25" customHeight="1" x14ac:dyDescent="0.2">
      <c r="A70" s="407"/>
      <c r="B70" s="470"/>
      <c r="C70" s="1789" t="s">
        <v>473</v>
      </c>
      <c r="D70" s="1789"/>
      <c r="E70" s="1789"/>
      <c r="F70" s="1789"/>
      <c r="G70" s="1789"/>
      <c r="H70" s="1789"/>
      <c r="I70" s="1789"/>
      <c r="J70" s="1789"/>
      <c r="K70" s="1789"/>
      <c r="L70" s="1789"/>
      <c r="M70" s="1789"/>
      <c r="N70" s="1789"/>
      <c r="O70" s="1789"/>
      <c r="P70" s="1789"/>
      <c r="Q70" s="1789"/>
      <c r="R70" s="721"/>
      <c r="S70" s="87"/>
    </row>
    <row r="71" spans="1:21" s="756" customFormat="1" ht="11.25" customHeight="1" x14ac:dyDescent="0.2">
      <c r="A71" s="419"/>
      <c r="B71" s="574"/>
      <c r="C71" s="1792" t="s">
        <v>487</v>
      </c>
      <c r="D71" s="1792"/>
      <c r="E71" s="1792"/>
      <c r="F71" s="1792"/>
      <c r="G71" s="1792"/>
      <c r="H71" s="1792"/>
      <c r="I71" s="1792"/>
      <c r="J71" s="1792"/>
      <c r="K71" s="1792"/>
      <c r="L71" s="1791" t="s">
        <v>468</v>
      </c>
      <c r="M71" s="1791"/>
      <c r="N71" s="1791"/>
      <c r="O71" s="1790" t="s">
        <v>467</v>
      </c>
      <c r="P71" s="1790"/>
      <c r="Q71" s="1790"/>
      <c r="R71" s="1096"/>
      <c r="S71" s="1096"/>
      <c r="T71" s="1096"/>
      <c r="U71" s="1096"/>
    </row>
    <row r="72" spans="1:21" s="434" customFormat="1" ht="9.75" customHeight="1" x14ac:dyDescent="0.2">
      <c r="A72" s="407"/>
      <c r="B72" s="470"/>
      <c r="C72" s="1097" t="s">
        <v>474</v>
      </c>
      <c r="D72" s="1097"/>
      <c r="R72" s="721"/>
      <c r="S72" s="87"/>
    </row>
    <row r="73" spans="1:21" x14ac:dyDescent="0.2">
      <c r="A73" s="407"/>
      <c r="B73" s="681">
        <v>20</v>
      </c>
      <c r="C73" s="1756">
        <v>42979</v>
      </c>
      <c r="D73" s="1756"/>
      <c r="E73" s="642"/>
      <c r="F73" s="682"/>
      <c r="G73" s="682"/>
      <c r="H73" s="682"/>
      <c r="I73" s="682"/>
      <c r="J73" s="683"/>
      <c r="K73" s="683"/>
      <c r="L73" s="683"/>
      <c r="M73" s="683"/>
      <c r="N73" s="684"/>
      <c r="O73" s="684"/>
      <c r="P73" s="684"/>
      <c r="Q73" s="961"/>
      <c r="R73" s="725"/>
      <c r="S73" s="961"/>
    </row>
  </sheetData>
  <mergeCells count="11">
    <mergeCell ref="E1:Q1"/>
    <mergeCell ref="P3:Q3"/>
    <mergeCell ref="C34:D34"/>
    <mergeCell ref="C56:D56"/>
    <mergeCell ref="E6:I6"/>
    <mergeCell ref="J6:Q6"/>
    <mergeCell ref="C70:Q70"/>
    <mergeCell ref="C73:D73"/>
    <mergeCell ref="O71:Q71"/>
    <mergeCell ref="L71:N71"/>
    <mergeCell ref="C71:K71"/>
  </mergeCells>
  <conditionalFormatting sqref="E7:Q7">
    <cfRule type="cellIs" dxfId="7"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X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3" width="11.42578125" style="201" bestFit="1" customWidth="1"/>
    <col min="14" max="16384" width="9.140625" style="97"/>
  </cols>
  <sheetData>
    <row r="1" spans="1:18" ht="13.5" customHeight="1" x14ac:dyDescent="0.2">
      <c r="A1" s="99"/>
      <c r="B1" s="828"/>
      <c r="C1" s="829" t="s">
        <v>393</v>
      </c>
      <c r="D1" s="830"/>
      <c r="E1" s="99"/>
      <c r="F1" s="99"/>
      <c r="G1" s="99"/>
      <c r="H1" s="99"/>
      <c r="I1" s="831"/>
      <c r="J1" s="99"/>
      <c r="K1" s="99"/>
      <c r="L1" s="96"/>
    </row>
    <row r="2" spans="1:18" ht="6" customHeight="1" x14ac:dyDescent="0.2">
      <c r="A2" s="340"/>
      <c r="B2" s="832"/>
      <c r="C2" s="833"/>
      <c r="D2" s="833"/>
      <c r="E2" s="834"/>
      <c r="F2" s="834"/>
      <c r="G2" s="834"/>
      <c r="H2" s="834"/>
      <c r="I2" s="835"/>
      <c r="J2" s="799"/>
      <c r="K2" s="339"/>
      <c r="L2" s="96"/>
    </row>
    <row r="3" spans="1:18" ht="6" customHeight="1" thickBot="1" x14ac:dyDescent="0.25">
      <c r="A3" s="340"/>
      <c r="B3" s="340"/>
      <c r="C3" s="99"/>
      <c r="D3" s="99"/>
      <c r="E3" s="99"/>
      <c r="F3" s="99"/>
      <c r="G3" s="99"/>
      <c r="H3" s="99"/>
      <c r="I3" s="99"/>
      <c r="J3" s="99"/>
      <c r="K3" s="341"/>
      <c r="L3" s="96"/>
    </row>
    <row r="4" spans="1:18" s="101" customFormat="1" ht="13.5" customHeight="1" thickBot="1" x14ac:dyDescent="0.25">
      <c r="A4" s="384"/>
      <c r="B4" s="340"/>
      <c r="C4" s="1801" t="s">
        <v>486</v>
      </c>
      <c r="D4" s="1802"/>
      <c r="E4" s="1802"/>
      <c r="F4" s="1802"/>
      <c r="G4" s="1802"/>
      <c r="H4" s="1802"/>
      <c r="I4" s="1802"/>
      <c r="J4" s="1803"/>
      <c r="K4" s="341"/>
      <c r="L4" s="100"/>
      <c r="M4" s="201"/>
    </row>
    <row r="5" spans="1:18" ht="15.75" customHeight="1" x14ac:dyDescent="0.2">
      <c r="A5" s="340"/>
      <c r="B5" s="340"/>
      <c r="C5" s="836" t="s">
        <v>485</v>
      </c>
      <c r="D5" s="102"/>
      <c r="E5" s="102"/>
      <c r="F5" s="102"/>
      <c r="G5" s="102"/>
      <c r="H5" s="102"/>
      <c r="I5" s="102"/>
      <c r="J5" s="837"/>
      <c r="K5" s="341"/>
      <c r="L5" s="96"/>
    </row>
    <row r="6" spans="1:18" ht="12" customHeight="1" x14ac:dyDescent="0.2">
      <c r="A6" s="340"/>
      <c r="B6" s="340"/>
      <c r="C6" s="102"/>
      <c r="D6" s="102"/>
      <c r="E6" s="838"/>
      <c r="F6" s="838"/>
      <c r="G6" s="838"/>
      <c r="H6" s="838"/>
      <c r="I6" s="838"/>
      <c r="J6" s="839"/>
      <c r="K6" s="341"/>
      <c r="L6" s="96"/>
    </row>
    <row r="7" spans="1:18" ht="24" customHeight="1" x14ac:dyDescent="0.2">
      <c r="A7" s="340"/>
      <c r="B7" s="340"/>
      <c r="C7" s="1804" t="s">
        <v>715</v>
      </c>
      <c r="D7" s="1805"/>
      <c r="E7" s="827" t="s">
        <v>68</v>
      </c>
      <c r="F7" s="827" t="s">
        <v>394</v>
      </c>
      <c r="G7" s="103" t="s">
        <v>395</v>
      </c>
      <c r="H7" s="103" t="s">
        <v>396</v>
      </c>
      <c r="I7" s="103"/>
      <c r="J7" s="840"/>
      <c r="K7" s="342"/>
      <c r="L7" s="104"/>
    </row>
    <row r="8" spans="1:18" s="847" customFormat="1" ht="3" customHeight="1" x14ac:dyDescent="0.2">
      <c r="A8" s="841"/>
      <c r="B8" s="340"/>
      <c r="C8" s="105"/>
      <c r="D8" s="842"/>
      <c r="E8" s="843"/>
      <c r="F8" s="844"/>
      <c r="G8" s="842"/>
      <c r="H8" s="842"/>
      <c r="I8" s="842"/>
      <c r="J8" s="842"/>
      <c r="K8" s="845"/>
      <c r="L8" s="846"/>
      <c r="M8" s="201"/>
    </row>
    <row r="9" spans="1:18" s="109" customFormat="1" ht="12.75" customHeight="1" x14ac:dyDescent="0.2">
      <c r="A9" s="385"/>
      <c r="B9" s="340"/>
      <c r="C9" s="107" t="s">
        <v>194</v>
      </c>
      <c r="D9" s="773" t="s">
        <v>194</v>
      </c>
      <c r="E9" s="796">
        <v>3.6</v>
      </c>
      <c r="F9" s="796">
        <v>6.4</v>
      </c>
      <c r="G9" s="796">
        <v>4.0999999999999996</v>
      </c>
      <c r="H9" s="796">
        <v>3.2</v>
      </c>
      <c r="I9" s="108">
        <f>IFERROR(H9/G9,":")</f>
        <v>0.78048780487804892</v>
      </c>
      <c r="J9" s="848"/>
      <c r="K9" s="343"/>
      <c r="L9" s="106"/>
      <c r="M9" s="884"/>
      <c r="Q9" s="966"/>
      <c r="R9" s="965"/>
    </row>
    <row r="10" spans="1:18" ht="12.75" customHeight="1" x14ac:dyDescent="0.2">
      <c r="A10" s="340"/>
      <c r="B10" s="340"/>
      <c r="C10" s="107" t="s">
        <v>195</v>
      </c>
      <c r="D10" s="773" t="s">
        <v>195</v>
      </c>
      <c r="E10" s="796">
        <v>5.6</v>
      </c>
      <c r="F10" s="796">
        <v>10.199999999999999</v>
      </c>
      <c r="G10" s="796">
        <v>6.1</v>
      </c>
      <c r="H10" s="796">
        <v>5</v>
      </c>
      <c r="I10" s="108">
        <f t="shared" ref="I10:I39" si="0">IFERROR(H10/G10,":")</f>
        <v>0.81967213114754101</v>
      </c>
      <c r="J10" s="848"/>
      <c r="K10" s="344"/>
      <c r="L10" s="98"/>
      <c r="M10" s="884"/>
      <c r="P10" s="109"/>
      <c r="Q10" s="967"/>
      <c r="R10" s="965"/>
    </row>
    <row r="11" spans="1:18" ht="12.75" customHeight="1" x14ac:dyDescent="0.2">
      <c r="A11" s="340"/>
      <c r="B11" s="340"/>
      <c r="C11" s="107" t="s">
        <v>196</v>
      </c>
      <c r="D11" s="773" t="s">
        <v>196</v>
      </c>
      <c r="E11" s="796">
        <v>7.3</v>
      </c>
      <c r="F11" s="796">
        <v>21.7</v>
      </c>
      <c r="G11" s="796">
        <v>7.3</v>
      </c>
      <c r="H11" s="796">
        <v>7.2</v>
      </c>
      <c r="I11" s="108">
        <f t="shared" si="0"/>
        <v>0.98630136986301375</v>
      </c>
      <c r="J11" s="848"/>
      <c r="K11" s="344"/>
      <c r="L11" s="98"/>
      <c r="M11" s="884"/>
      <c r="P11" s="109"/>
      <c r="Q11" s="967"/>
      <c r="R11" s="965"/>
    </row>
    <row r="12" spans="1:18" ht="12.75" customHeight="1" x14ac:dyDescent="0.2">
      <c r="A12" s="340"/>
      <c r="B12" s="340"/>
      <c r="C12" s="107" t="s">
        <v>368</v>
      </c>
      <c r="D12" s="773" t="s">
        <v>368</v>
      </c>
      <c r="E12" s="796">
        <v>10.7</v>
      </c>
      <c r="F12" s="796">
        <v>26.3</v>
      </c>
      <c r="G12" s="796">
        <v>9.6999999999999993</v>
      </c>
      <c r="H12" s="796">
        <v>11.6</v>
      </c>
      <c r="I12" s="108">
        <f t="shared" si="0"/>
        <v>1.1958762886597938</v>
      </c>
      <c r="J12" s="848"/>
      <c r="K12" s="344"/>
      <c r="L12" s="98"/>
      <c r="M12" s="884"/>
      <c r="O12" s="768"/>
      <c r="P12" s="109"/>
      <c r="Q12" s="967"/>
      <c r="R12" s="965"/>
    </row>
    <row r="13" spans="1:18" ht="12.75" customHeight="1" x14ac:dyDescent="0.2">
      <c r="A13" s="340"/>
      <c r="B13" s="340"/>
      <c r="C13" s="107"/>
      <c r="D13" s="773" t="s">
        <v>376</v>
      </c>
      <c r="E13" s="796">
        <v>10.9</v>
      </c>
      <c r="F13" s="796">
        <v>26.1</v>
      </c>
      <c r="G13" s="796">
        <v>9.8000000000000007</v>
      </c>
      <c r="H13" s="796">
        <v>12.1</v>
      </c>
      <c r="I13" s="108">
        <f t="shared" si="0"/>
        <v>1.2346938775510203</v>
      </c>
      <c r="J13" s="848"/>
      <c r="K13" s="344"/>
      <c r="L13" s="98"/>
      <c r="M13" s="884"/>
      <c r="O13" s="768"/>
      <c r="Q13" s="967"/>
      <c r="R13" s="965"/>
    </row>
    <row r="14" spans="1:18" ht="12.75" customHeight="1" x14ac:dyDescent="0.2">
      <c r="A14" s="340"/>
      <c r="B14" s="340"/>
      <c r="C14" s="107" t="s">
        <v>197</v>
      </c>
      <c r="D14" s="773" t="s">
        <v>197</v>
      </c>
      <c r="E14" s="796">
        <v>7.5</v>
      </c>
      <c r="F14" s="796">
        <v>15.5</v>
      </c>
      <c r="G14" s="796">
        <v>7.2</v>
      </c>
      <c r="H14" s="796">
        <v>7.8</v>
      </c>
      <c r="I14" s="108">
        <f t="shared" si="0"/>
        <v>1.0833333333333333</v>
      </c>
      <c r="J14" s="848"/>
      <c r="K14" s="344"/>
      <c r="L14" s="98"/>
      <c r="M14" s="884"/>
      <c r="O14" s="768"/>
      <c r="Q14" s="967"/>
      <c r="R14" s="965"/>
    </row>
    <row r="15" spans="1:18" ht="12.75" customHeight="1" x14ac:dyDescent="0.2">
      <c r="A15" s="340"/>
      <c r="B15" s="340"/>
      <c r="C15" s="107" t="s">
        <v>369</v>
      </c>
      <c r="D15" s="773" t="s">
        <v>377</v>
      </c>
      <c r="E15" s="796">
        <v>6.5</v>
      </c>
      <c r="F15" s="796">
        <v>11.1</v>
      </c>
      <c r="G15" s="796">
        <v>5.7</v>
      </c>
      <c r="H15" s="796">
        <v>7.4</v>
      </c>
      <c r="I15" s="108">
        <f t="shared" si="0"/>
        <v>1.2982456140350878</v>
      </c>
      <c r="J15" s="848"/>
      <c r="K15" s="344"/>
      <c r="L15" s="98"/>
      <c r="M15" s="884"/>
      <c r="O15" s="768"/>
      <c r="Q15" s="967"/>
      <c r="R15" s="965"/>
    </row>
    <row r="16" spans="1:18" ht="12.75" customHeight="1" x14ac:dyDescent="0.2">
      <c r="A16" s="340"/>
      <c r="B16" s="340"/>
      <c r="C16" s="107" t="s">
        <v>198</v>
      </c>
      <c r="D16" s="773" t="s">
        <v>198</v>
      </c>
      <c r="E16" s="796">
        <v>17.100000000000001</v>
      </c>
      <c r="F16" s="796">
        <v>38.700000000000003</v>
      </c>
      <c r="G16" s="796">
        <v>15.4</v>
      </c>
      <c r="H16" s="796">
        <v>19</v>
      </c>
      <c r="I16" s="108">
        <f t="shared" si="0"/>
        <v>1.2337662337662338</v>
      </c>
      <c r="J16" s="848"/>
      <c r="K16" s="344"/>
      <c r="L16" s="98"/>
      <c r="M16" s="884"/>
      <c r="O16" s="768"/>
      <c r="Q16" s="967"/>
      <c r="R16" s="965"/>
    </row>
    <row r="17" spans="1:18" ht="12.75" customHeight="1" x14ac:dyDescent="0.2">
      <c r="A17" s="340"/>
      <c r="B17" s="340"/>
      <c r="C17" s="107" t="s">
        <v>370</v>
      </c>
      <c r="D17" s="773" t="s">
        <v>370</v>
      </c>
      <c r="E17" s="796">
        <v>6.1</v>
      </c>
      <c r="F17" s="796">
        <v>10.8</v>
      </c>
      <c r="G17" s="796">
        <v>7</v>
      </c>
      <c r="H17" s="796">
        <v>5</v>
      </c>
      <c r="I17" s="108">
        <f t="shared" si="0"/>
        <v>0.7142857142857143</v>
      </c>
      <c r="J17" s="848"/>
      <c r="K17" s="344"/>
      <c r="L17" s="98"/>
      <c r="M17" s="884"/>
      <c r="O17" s="768"/>
      <c r="Q17" s="967"/>
      <c r="R17" s="965"/>
    </row>
    <row r="18" spans="1:18" ht="12.75" customHeight="1" x14ac:dyDescent="0.2">
      <c r="A18" s="340"/>
      <c r="B18" s="340"/>
      <c r="C18" s="107" t="s">
        <v>199</v>
      </c>
      <c r="D18" s="773" t="s">
        <v>199</v>
      </c>
      <c r="E18" s="796">
        <v>8.6999999999999993</v>
      </c>
      <c r="F18" s="796">
        <v>20.6</v>
      </c>
      <c r="G18" s="796">
        <v>8.6999999999999993</v>
      </c>
      <c r="H18" s="796">
        <v>8.6</v>
      </c>
      <c r="I18" s="108">
        <f t="shared" si="0"/>
        <v>0.9885057471264368</v>
      </c>
      <c r="J18" s="848"/>
      <c r="K18" s="344"/>
      <c r="L18" s="98"/>
      <c r="M18" s="884"/>
      <c r="O18" s="768"/>
      <c r="Q18" s="967"/>
      <c r="R18" s="965"/>
    </row>
    <row r="19" spans="1:18" ht="12.75" customHeight="1" x14ac:dyDescent="0.2">
      <c r="A19" s="340"/>
      <c r="B19" s="340"/>
      <c r="C19" s="107" t="s">
        <v>200</v>
      </c>
      <c r="D19" s="773" t="s">
        <v>200</v>
      </c>
      <c r="E19" s="796">
        <v>9.8000000000000007</v>
      </c>
      <c r="F19" s="796">
        <v>23</v>
      </c>
      <c r="G19" s="796">
        <v>10</v>
      </c>
      <c r="H19" s="796">
        <v>9.5</v>
      </c>
      <c r="I19" s="108">
        <f t="shared" si="0"/>
        <v>0.95</v>
      </c>
      <c r="J19" s="848"/>
      <c r="K19" s="344"/>
      <c r="L19" s="98"/>
      <c r="M19" s="884"/>
      <c r="O19" s="768"/>
      <c r="Q19" s="967"/>
      <c r="R19" s="965"/>
    </row>
    <row r="20" spans="1:18" s="111" customFormat="1" ht="12.75" customHeight="1" x14ac:dyDescent="0.2">
      <c r="A20" s="386"/>
      <c r="B20" s="340"/>
      <c r="C20" s="107" t="s">
        <v>352</v>
      </c>
      <c r="D20" s="773" t="s">
        <v>371</v>
      </c>
      <c r="E20" s="796">
        <v>21</v>
      </c>
      <c r="F20" s="796">
        <v>42.8</v>
      </c>
      <c r="G20" s="796">
        <v>17.5</v>
      </c>
      <c r="H20" s="796">
        <v>25.3</v>
      </c>
      <c r="I20" s="108">
        <f t="shared" si="0"/>
        <v>1.4457142857142857</v>
      </c>
      <c r="J20" s="849"/>
      <c r="K20" s="345"/>
      <c r="L20" s="110"/>
      <c r="M20" s="884"/>
      <c r="N20" s="97"/>
      <c r="O20" s="768"/>
      <c r="P20" s="97"/>
      <c r="Q20" s="968"/>
      <c r="R20" s="965"/>
    </row>
    <row r="21" spans="1:18" ht="12.75" customHeight="1" x14ac:dyDescent="0.2">
      <c r="A21" s="340"/>
      <c r="B21" s="340"/>
      <c r="C21" s="107" t="s">
        <v>201</v>
      </c>
      <c r="D21" s="773" t="s">
        <v>378</v>
      </c>
      <c r="E21" s="796">
        <v>4.7</v>
      </c>
      <c r="F21" s="796">
        <v>8.9</v>
      </c>
      <c r="G21" s="796">
        <v>4.4000000000000004</v>
      </c>
      <c r="H21" s="796">
        <v>5.0999999999999996</v>
      </c>
      <c r="I21" s="108">
        <f t="shared" si="0"/>
        <v>1.1590909090909089</v>
      </c>
      <c r="J21" s="848"/>
      <c r="K21" s="344"/>
      <c r="L21" s="98"/>
      <c r="M21" s="884"/>
      <c r="O21" s="768"/>
      <c r="Q21" s="967"/>
      <c r="R21" s="965"/>
    </row>
    <row r="22" spans="1:18" s="113" customFormat="1" ht="12.75" customHeight="1" x14ac:dyDescent="0.2">
      <c r="A22" s="387"/>
      <c r="B22" s="340"/>
      <c r="C22" s="107" t="s">
        <v>202</v>
      </c>
      <c r="D22" s="773" t="s">
        <v>202</v>
      </c>
      <c r="E22" s="796">
        <v>6.1</v>
      </c>
      <c r="F22" s="796">
        <v>15.3</v>
      </c>
      <c r="G22" s="796">
        <v>7</v>
      </c>
      <c r="H22" s="796">
        <v>5</v>
      </c>
      <c r="I22" s="108">
        <f t="shared" si="0"/>
        <v>0.7142857142857143</v>
      </c>
      <c r="J22" s="849"/>
      <c r="K22" s="346"/>
      <c r="L22" s="112"/>
      <c r="M22" s="884"/>
      <c r="N22" s="97"/>
      <c r="O22" s="768"/>
      <c r="P22" s="97"/>
      <c r="Q22" s="969"/>
      <c r="R22" s="965"/>
    </row>
    <row r="23" spans="1:18" s="115" customFormat="1" ht="12.75" customHeight="1" x14ac:dyDescent="0.2">
      <c r="A23" s="347"/>
      <c r="B23" s="347"/>
      <c r="C23" s="107" t="s">
        <v>203</v>
      </c>
      <c r="D23" s="773" t="s">
        <v>203</v>
      </c>
      <c r="E23" s="796">
        <v>11.2</v>
      </c>
      <c r="F23" s="796">
        <v>35.1</v>
      </c>
      <c r="G23" s="796">
        <v>10.199999999999999</v>
      </c>
      <c r="H23" s="796">
        <v>12.4</v>
      </c>
      <c r="I23" s="108">
        <f t="shared" si="0"/>
        <v>1.215686274509804</v>
      </c>
      <c r="J23" s="848"/>
      <c r="K23" s="344"/>
      <c r="L23" s="114"/>
      <c r="M23" s="884"/>
      <c r="Q23" s="967"/>
      <c r="R23" s="965"/>
    </row>
    <row r="24" spans="1:18" ht="12.75" customHeight="1" x14ac:dyDescent="0.2">
      <c r="A24" s="340"/>
      <c r="B24" s="340"/>
      <c r="C24" s="107" t="s">
        <v>204</v>
      </c>
      <c r="D24" s="773" t="s">
        <v>204</v>
      </c>
      <c r="E24" s="796">
        <v>6</v>
      </c>
      <c r="F24" s="796">
        <v>17.3</v>
      </c>
      <c r="G24" s="796">
        <v>6.1</v>
      </c>
      <c r="H24" s="796">
        <v>5.9</v>
      </c>
      <c r="I24" s="108">
        <f t="shared" si="0"/>
        <v>0.96721311475409844</v>
      </c>
      <c r="J24" s="848"/>
      <c r="K24" s="344"/>
      <c r="L24" s="98"/>
      <c r="M24" s="884"/>
      <c r="Q24" s="967"/>
      <c r="R24" s="965"/>
    </row>
    <row r="25" spans="1:18" ht="12.75" customHeight="1" x14ac:dyDescent="0.2">
      <c r="A25" s="340"/>
      <c r="B25" s="340"/>
      <c r="C25" s="107" t="s">
        <v>205</v>
      </c>
      <c r="D25" s="773" t="s">
        <v>205</v>
      </c>
      <c r="E25" s="796">
        <v>4.2</v>
      </c>
      <c r="F25" s="796">
        <v>11.9</v>
      </c>
      <c r="G25" s="796">
        <v>4</v>
      </c>
      <c r="H25" s="796">
        <v>4.4000000000000004</v>
      </c>
      <c r="I25" s="108">
        <f t="shared" si="0"/>
        <v>1.1000000000000001</v>
      </c>
      <c r="J25" s="848"/>
      <c r="K25" s="344"/>
      <c r="L25" s="98"/>
      <c r="M25" s="884"/>
      <c r="Q25" s="967"/>
      <c r="R25" s="965"/>
    </row>
    <row r="26" spans="1:18" s="117" customFormat="1" ht="12.75" customHeight="1" x14ac:dyDescent="0.2">
      <c r="A26" s="348"/>
      <c r="B26" s="348"/>
      <c r="C26" s="105" t="s">
        <v>73</v>
      </c>
      <c r="D26" s="850" t="s">
        <v>73</v>
      </c>
      <c r="E26" s="851">
        <v>8.9</v>
      </c>
      <c r="F26" s="851">
        <v>24.6</v>
      </c>
      <c r="G26" s="851">
        <v>8.5</v>
      </c>
      <c r="H26" s="851">
        <v>9.4</v>
      </c>
      <c r="I26" s="852">
        <f t="shared" si="0"/>
        <v>1.1058823529411765</v>
      </c>
      <c r="J26" s="849"/>
      <c r="K26" s="349"/>
      <c r="L26" s="116"/>
      <c r="M26" s="884"/>
      <c r="Q26" s="969"/>
      <c r="R26" s="965"/>
    </row>
    <row r="27" spans="1:18" s="119" customFormat="1" ht="12.75" customHeight="1" x14ac:dyDescent="0.2">
      <c r="A27" s="350"/>
      <c r="B27" s="388"/>
      <c r="C27" s="392" t="s">
        <v>206</v>
      </c>
      <c r="D27" s="774" t="s">
        <v>206</v>
      </c>
      <c r="E27" s="797">
        <v>9.1</v>
      </c>
      <c r="F27" s="797">
        <v>18.899999999999999</v>
      </c>
      <c r="G27" s="797">
        <v>8.6999999999999993</v>
      </c>
      <c r="H27" s="797">
        <v>9.4</v>
      </c>
      <c r="I27" s="853">
        <f t="shared" si="0"/>
        <v>1.0804597701149428</v>
      </c>
      <c r="J27" s="854"/>
      <c r="K27" s="351"/>
      <c r="L27" s="118"/>
      <c r="M27" s="884"/>
      <c r="Q27" s="97"/>
    </row>
    <row r="28" spans="1:18" ht="12.75" customHeight="1" x14ac:dyDescent="0.2">
      <c r="A28" s="340"/>
      <c r="B28" s="340"/>
      <c r="C28" s="107" t="s">
        <v>207</v>
      </c>
      <c r="D28" s="773" t="s">
        <v>207</v>
      </c>
      <c r="E28" s="796">
        <v>6.2</v>
      </c>
      <c r="F28" s="796">
        <v>13.5</v>
      </c>
      <c r="G28" s="796">
        <v>6.7</v>
      </c>
      <c r="H28" s="796">
        <v>5.7</v>
      </c>
      <c r="I28" s="108">
        <f t="shared" si="0"/>
        <v>0.85074626865671643</v>
      </c>
      <c r="J28" s="848"/>
      <c r="K28" s="344"/>
      <c r="L28" s="98"/>
      <c r="M28" s="884"/>
    </row>
    <row r="29" spans="1:18" ht="12.75" customHeight="1" x14ac:dyDescent="0.2">
      <c r="A29" s="340"/>
      <c r="B29" s="340"/>
      <c r="C29" s="107" t="s">
        <v>208</v>
      </c>
      <c r="D29" s="773" t="s">
        <v>208</v>
      </c>
      <c r="E29" s="796">
        <v>5.8</v>
      </c>
      <c r="F29" s="796">
        <v>11.7</v>
      </c>
      <c r="G29" s="796">
        <v>5.6</v>
      </c>
      <c r="H29" s="796">
        <v>5.9</v>
      </c>
      <c r="I29" s="108">
        <f t="shared" si="0"/>
        <v>1.0535714285714286</v>
      </c>
      <c r="J29" s="848"/>
      <c r="K29" s="344"/>
      <c r="L29" s="98"/>
      <c r="M29" s="884"/>
    </row>
    <row r="30" spans="1:18" ht="12.75" customHeight="1" x14ac:dyDescent="0.2">
      <c r="A30" s="340"/>
      <c r="B30" s="340"/>
      <c r="C30" s="107" t="s">
        <v>354</v>
      </c>
      <c r="D30" s="773" t="s">
        <v>373</v>
      </c>
      <c r="E30" s="796">
        <v>4.3</v>
      </c>
      <c r="F30" s="796">
        <v>10.7</v>
      </c>
      <c r="G30" s="796">
        <v>3.9</v>
      </c>
      <c r="H30" s="796">
        <v>4.7</v>
      </c>
      <c r="I30" s="108">
        <f t="shared" si="0"/>
        <v>1.2051282051282053</v>
      </c>
      <c r="J30" s="848"/>
      <c r="K30" s="344"/>
      <c r="L30" s="98"/>
      <c r="M30" s="884"/>
    </row>
    <row r="31" spans="1:18" ht="12.75" customHeight="1" x14ac:dyDescent="0.2">
      <c r="A31" s="340"/>
      <c r="B31" s="340"/>
      <c r="C31" s="107" t="s">
        <v>341</v>
      </c>
      <c r="D31" s="773" t="s">
        <v>374</v>
      </c>
      <c r="E31" s="796">
        <v>8.1999999999999993</v>
      </c>
      <c r="F31" s="796">
        <v>10.9</v>
      </c>
      <c r="G31" s="796">
        <v>9.3000000000000007</v>
      </c>
      <c r="H31" s="796">
        <v>7.1</v>
      </c>
      <c r="I31" s="108">
        <f t="shared" si="0"/>
        <v>0.76344086021505364</v>
      </c>
      <c r="J31" s="848"/>
      <c r="K31" s="344"/>
      <c r="L31" s="98"/>
      <c r="M31" s="884"/>
    </row>
    <row r="32" spans="1:18" ht="12.75" customHeight="1" x14ac:dyDescent="0.2">
      <c r="A32" s="340"/>
      <c r="B32" s="340"/>
      <c r="C32" s="107" t="s">
        <v>240</v>
      </c>
      <c r="D32" s="773" t="s">
        <v>379</v>
      </c>
      <c r="E32" s="796">
        <v>7.5</v>
      </c>
      <c r="F32" s="796">
        <v>14.4</v>
      </c>
      <c r="G32" s="796">
        <v>9.1</v>
      </c>
      <c r="H32" s="796">
        <v>5.9</v>
      </c>
      <c r="I32" s="108">
        <f t="shared" si="0"/>
        <v>0.64835164835164838</v>
      </c>
      <c r="J32" s="848"/>
      <c r="K32" s="344"/>
      <c r="L32" s="98"/>
      <c r="M32" s="884"/>
    </row>
    <row r="33" spans="1:20" s="122" customFormat="1" ht="12.75" customHeight="1" x14ac:dyDescent="0.2">
      <c r="A33" s="389"/>
      <c r="B33" s="340"/>
      <c r="C33" s="107" t="s">
        <v>209</v>
      </c>
      <c r="D33" s="773" t="s">
        <v>209</v>
      </c>
      <c r="E33" s="796">
        <v>4.7</v>
      </c>
      <c r="F33" s="796">
        <v>13.9</v>
      </c>
      <c r="G33" s="796">
        <v>4.8</v>
      </c>
      <c r="H33" s="796">
        <v>4.5999999999999996</v>
      </c>
      <c r="I33" s="108">
        <f t="shared" si="0"/>
        <v>0.95833333333333326</v>
      </c>
      <c r="J33" s="848"/>
      <c r="K33" s="352"/>
      <c r="L33" s="120"/>
      <c r="M33" s="884"/>
    </row>
    <row r="34" spans="1:20" ht="12.75" customHeight="1" x14ac:dyDescent="0.2">
      <c r="A34" s="340"/>
      <c r="B34" s="340"/>
      <c r="C34" s="107" t="s">
        <v>353</v>
      </c>
      <c r="D34" s="773" t="s">
        <v>372</v>
      </c>
      <c r="E34" s="796">
        <v>4.3</v>
      </c>
      <c r="F34" s="796">
        <v>11.8</v>
      </c>
      <c r="G34" s="796">
        <v>4.4000000000000004</v>
      </c>
      <c r="H34" s="796">
        <v>4.2</v>
      </c>
      <c r="I34" s="108">
        <f t="shared" si="0"/>
        <v>0.95454545454545447</v>
      </c>
      <c r="J34" s="848"/>
      <c r="K34" s="344"/>
      <c r="L34" s="98"/>
      <c r="M34" s="884"/>
    </row>
    <row r="35" spans="1:20" ht="12.75" customHeight="1" x14ac:dyDescent="0.2">
      <c r="A35" s="340"/>
      <c r="B35" s="340"/>
      <c r="C35" s="107" t="s">
        <v>210</v>
      </c>
      <c r="D35" s="773" t="s">
        <v>210</v>
      </c>
      <c r="E35" s="796">
        <v>2.9</v>
      </c>
      <c r="F35" s="796">
        <v>8</v>
      </c>
      <c r="G35" s="796">
        <v>2.4</v>
      </c>
      <c r="H35" s="796">
        <v>3.4</v>
      </c>
      <c r="I35" s="108">
        <f t="shared" si="0"/>
        <v>1.4166666666666667</v>
      </c>
      <c r="J35" s="848"/>
      <c r="K35" s="344"/>
      <c r="L35" s="98"/>
      <c r="M35" s="884"/>
    </row>
    <row r="36" spans="1:20" s="113" customFormat="1" ht="12.75" customHeight="1" x14ac:dyDescent="0.2">
      <c r="A36" s="387"/>
      <c r="B36" s="340"/>
      <c r="C36" s="107" t="s">
        <v>375</v>
      </c>
      <c r="D36" s="773" t="s">
        <v>375</v>
      </c>
      <c r="E36" s="796">
        <v>5.0999999999999996</v>
      </c>
      <c r="F36" s="796">
        <v>16.8</v>
      </c>
      <c r="G36" s="796">
        <v>6.1</v>
      </c>
      <c r="H36" s="796">
        <v>3.7</v>
      </c>
      <c r="I36" s="108">
        <f t="shared" si="0"/>
        <v>0.60655737704918045</v>
      </c>
      <c r="J36" s="849"/>
      <c r="K36" s="346"/>
      <c r="L36" s="112"/>
      <c r="M36" s="884"/>
    </row>
    <row r="37" spans="1:20" ht="12.75" customHeight="1" x14ac:dyDescent="0.2">
      <c r="A37" s="340"/>
      <c r="B37" s="340"/>
      <c r="C37" s="107" t="s">
        <v>211</v>
      </c>
      <c r="D37" s="773" t="s">
        <v>211</v>
      </c>
      <c r="E37" s="796">
        <v>6.6</v>
      </c>
      <c r="F37" s="796">
        <v>17.7</v>
      </c>
      <c r="G37" s="796">
        <v>6.9</v>
      </c>
      <c r="H37" s="796">
        <v>6.2</v>
      </c>
      <c r="I37" s="108">
        <f t="shared" si="0"/>
        <v>0.89855072463768115</v>
      </c>
      <c r="J37" s="848"/>
      <c r="K37" s="344"/>
      <c r="L37" s="98"/>
      <c r="M37" s="884"/>
    </row>
    <row r="38" spans="1:20" s="119" customFormat="1" ht="12.75" customHeight="1" x14ac:dyDescent="0.2">
      <c r="A38" s="350"/>
      <c r="B38" s="390"/>
      <c r="C38" s="392" t="s">
        <v>212</v>
      </c>
      <c r="D38" s="774" t="s">
        <v>380</v>
      </c>
      <c r="E38" s="797">
        <v>7.6</v>
      </c>
      <c r="F38" s="797">
        <v>16.7</v>
      </c>
      <c r="G38" s="797">
        <v>7.5</v>
      </c>
      <c r="H38" s="797">
        <v>7.8</v>
      </c>
      <c r="I38" s="853">
        <f t="shared" si="0"/>
        <v>1.04</v>
      </c>
      <c r="J38" s="854"/>
      <c r="K38" s="351"/>
      <c r="L38" s="118"/>
      <c r="M38" s="884"/>
    </row>
    <row r="39" spans="1:20" ht="23.25" customHeight="1" x14ac:dyDescent="0.2">
      <c r="A39" s="340"/>
      <c r="B39" s="340"/>
      <c r="C39" s="107" t="s">
        <v>397</v>
      </c>
      <c r="D39" s="775" t="s">
        <v>397</v>
      </c>
      <c r="E39" s="796">
        <v>4.4000000000000004</v>
      </c>
      <c r="F39" s="796">
        <v>8.9</v>
      </c>
      <c r="G39" s="796">
        <v>4.5</v>
      </c>
      <c r="H39" s="796">
        <v>4.4000000000000004</v>
      </c>
      <c r="I39" s="108">
        <f t="shared" si="0"/>
        <v>0.97777777777777786</v>
      </c>
      <c r="J39" s="848"/>
      <c r="K39" s="344"/>
      <c r="L39" s="98"/>
      <c r="M39" s="884"/>
    </row>
    <row r="40" spans="1:20" s="128" customFormat="1" ht="12" customHeight="1" x14ac:dyDescent="0.2">
      <c r="A40" s="391"/>
      <c r="B40" s="340"/>
      <c r="C40" s="123"/>
      <c r="D40" s="124"/>
      <c r="E40" s="125"/>
      <c r="F40" s="125"/>
      <c r="G40" s="126"/>
      <c r="H40" s="126"/>
      <c r="I40" s="126"/>
      <c r="J40" s="126"/>
      <c r="K40" s="353"/>
      <c r="L40" s="127"/>
      <c r="M40" s="201"/>
    </row>
    <row r="41" spans="1:20" ht="17.25" customHeight="1" x14ac:dyDescent="0.2">
      <c r="A41" s="340"/>
      <c r="B41" s="340"/>
      <c r="C41" s="881"/>
      <c r="D41" s="881"/>
      <c r="E41" s="882"/>
      <c r="F41" s="1800"/>
      <c r="G41" s="1800"/>
      <c r="H41" s="1800"/>
      <c r="I41" s="1800"/>
      <c r="J41" s="1800"/>
      <c r="K41" s="354"/>
      <c r="L41" s="96"/>
    </row>
    <row r="42" spans="1:20" ht="17.25" customHeight="1" x14ac:dyDescent="0.2">
      <c r="A42" s="340"/>
      <c r="B42" s="340"/>
      <c r="C42" s="881"/>
      <c r="D42" s="1806" t="s">
        <v>534</v>
      </c>
      <c r="E42" s="1806"/>
      <c r="F42" s="1806"/>
      <c r="G42" s="883"/>
      <c r="H42" s="883"/>
      <c r="I42" s="1800"/>
      <c r="J42" s="1800"/>
      <c r="K42" s="354"/>
      <c r="L42" s="96"/>
      <c r="N42" s="1819"/>
      <c r="O42" s="1819"/>
      <c r="P42" s="1819"/>
      <c r="Q42" s="1819"/>
      <c r="R42" s="1819"/>
      <c r="T42" s="115"/>
    </row>
    <row r="43" spans="1:20" ht="17.25" customHeight="1" x14ac:dyDescent="0.2">
      <c r="A43" s="340"/>
      <c r="B43" s="340"/>
      <c r="C43" s="881"/>
      <c r="D43" s="1806"/>
      <c r="E43" s="1806"/>
      <c r="F43" s="1806"/>
      <c r="G43" s="883"/>
      <c r="H43" s="883"/>
      <c r="I43" s="1800"/>
      <c r="J43" s="1800"/>
      <c r="K43" s="354"/>
      <c r="L43" s="96"/>
      <c r="N43" s="1819"/>
      <c r="O43" s="1819"/>
      <c r="P43" s="1819"/>
      <c r="Q43" s="1819"/>
      <c r="R43" s="1819"/>
    </row>
    <row r="44" spans="1:20" ht="17.25" customHeight="1" x14ac:dyDescent="0.2">
      <c r="A44" s="340"/>
      <c r="B44" s="340"/>
      <c r="C44" s="881"/>
      <c r="D44" s="1807" t="s">
        <v>531</v>
      </c>
      <c r="E44" s="1807"/>
      <c r="F44" s="1807"/>
      <c r="G44" s="883"/>
      <c r="H44" s="883"/>
      <c r="I44" s="1800"/>
      <c r="J44" s="1800"/>
      <c r="K44" s="354"/>
      <c r="L44" s="96"/>
      <c r="N44" s="1819"/>
      <c r="O44" s="1819"/>
      <c r="P44" s="1819"/>
      <c r="Q44" s="1819"/>
      <c r="R44" s="1819"/>
    </row>
    <row r="45" spans="1:20" ht="17.25" customHeight="1" x14ac:dyDescent="0.2">
      <c r="A45" s="340"/>
      <c r="B45" s="340"/>
      <c r="C45" s="881"/>
      <c r="D45" s="1807"/>
      <c r="E45" s="1807"/>
      <c r="F45" s="1807"/>
      <c r="G45" s="883"/>
      <c r="H45" s="883"/>
      <c r="I45" s="1800"/>
      <c r="J45" s="1800"/>
      <c r="K45" s="354"/>
      <c r="L45" s="96"/>
    </row>
    <row r="46" spans="1:20" ht="17.25" customHeight="1" x14ac:dyDescent="0.2">
      <c r="A46" s="340"/>
      <c r="B46" s="340"/>
      <c r="C46" s="881"/>
      <c r="D46" s="1807"/>
      <c r="E46" s="1807"/>
      <c r="F46" s="1807"/>
      <c r="G46" s="883"/>
      <c r="H46" s="883"/>
      <c r="I46" s="1800"/>
      <c r="J46" s="1800"/>
      <c r="K46" s="354"/>
      <c r="L46" s="96"/>
      <c r="N46" s="1819"/>
      <c r="O46" s="1819"/>
      <c r="P46" s="1819"/>
      <c r="Q46" s="1819"/>
      <c r="R46" s="1819"/>
      <c r="T46" s="115"/>
    </row>
    <row r="47" spans="1:20" ht="17.25" customHeight="1" x14ac:dyDescent="0.2">
      <c r="A47" s="340"/>
      <c r="B47" s="340"/>
      <c r="C47" s="881"/>
      <c r="D47" s="1807" t="s">
        <v>532</v>
      </c>
      <c r="E47" s="1807"/>
      <c r="F47" s="1807"/>
      <c r="G47" s="883"/>
      <c r="H47" s="883"/>
      <c r="I47" s="1800"/>
      <c r="J47" s="1800"/>
      <c r="K47" s="354"/>
      <c r="L47" s="96"/>
      <c r="N47" s="1819"/>
      <c r="O47" s="1819"/>
      <c r="P47" s="1819"/>
      <c r="Q47" s="1819"/>
      <c r="R47" s="1819"/>
    </row>
    <row r="48" spans="1:20" ht="17.25" customHeight="1" x14ac:dyDescent="0.2">
      <c r="A48" s="340"/>
      <c r="B48" s="340"/>
      <c r="C48" s="881"/>
      <c r="D48" s="1807"/>
      <c r="E48" s="1807"/>
      <c r="F48" s="1807"/>
      <c r="G48" s="883"/>
      <c r="H48" s="883"/>
      <c r="I48" s="1800"/>
      <c r="J48" s="1800"/>
      <c r="K48" s="354"/>
      <c r="L48" s="96"/>
      <c r="N48" s="1819"/>
      <c r="O48" s="1819"/>
      <c r="P48" s="1819"/>
      <c r="Q48" s="1819"/>
      <c r="R48" s="1819"/>
    </row>
    <row r="49" spans="1:24" ht="17.25" customHeight="1" x14ac:dyDescent="0.2">
      <c r="A49" s="340"/>
      <c r="B49" s="340"/>
      <c r="C49" s="881"/>
      <c r="D49" s="1807"/>
      <c r="E49" s="1807"/>
      <c r="F49" s="1807"/>
      <c r="G49" s="883"/>
      <c r="H49" s="883"/>
      <c r="I49" s="1800"/>
      <c r="J49" s="1800"/>
      <c r="K49" s="354"/>
      <c r="L49" s="96"/>
      <c r="N49" s="1819"/>
      <c r="O49" s="1819"/>
      <c r="P49" s="1819"/>
      <c r="Q49" s="1819"/>
      <c r="R49" s="1819"/>
      <c r="T49" s="1820"/>
      <c r="U49" s="1819"/>
      <c r="V49" s="1819"/>
      <c r="W49" s="1819"/>
      <c r="X49" s="1819"/>
    </row>
    <row r="50" spans="1:24" ht="17.25" customHeight="1" x14ac:dyDescent="0.2">
      <c r="A50" s="340"/>
      <c r="B50" s="340"/>
      <c r="C50" s="881"/>
      <c r="D50" s="1807" t="s">
        <v>533</v>
      </c>
      <c r="E50" s="1807"/>
      <c r="F50" s="1807"/>
      <c r="G50" s="883"/>
      <c r="H50" s="883"/>
      <c r="I50" s="1800"/>
      <c r="J50" s="1800"/>
      <c r="K50" s="354"/>
      <c r="L50" s="96"/>
      <c r="N50" s="1819"/>
      <c r="O50" s="1819"/>
      <c r="P50" s="1819"/>
      <c r="Q50" s="1819"/>
      <c r="R50" s="1819"/>
      <c r="T50" s="1819"/>
      <c r="U50" s="1819"/>
      <c r="V50" s="1819"/>
      <c r="W50" s="1819"/>
      <c r="X50" s="1819"/>
    </row>
    <row r="51" spans="1:24" ht="17.25" customHeight="1" x14ac:dyDescent="0.2">
      <c r="A51" s="340"/>
      <c r="B51" s="340"/>
      <c r="C51" s="881"/>
      <c r="D51" s="1807"/>
      <c r="E51" s="1807"/>
      <c r="F51" s="1807"/>
      <c r="G51" s="883"/>
      <c r="H51" s="883"/>
      <c r="I51" s="1800"/>
      <c r="J51" s="1800"/>
      <c r="K51" s="354"/>
      <c r="L51" s="96"/>
      <c r="N51" s="1819"/>
      <c r="O51" s="1819"/>
      <c r="P51" s="1819"/>
      <c r="Q51" s="1819"/>
      <c r="R51" s="1819"/>
      <c r="T51" s="1819"/>
      <c r="U51" s="1819"/>
      <c r="V51" s="1819"/>
      <c r="W51" s="1819"/>
      <c r="X51" s="1819"/>
    </row>
    <row r="52" spans="1:24" ht="17.25" customHeight="1" x14ac:dyDescent="0.2">
      <c r="A52" s="340"/>
      <c r="B52" s="340"/>
      <c r="C52" s="881"/>
      <c r="D52" s="1807"/>
      <c r="E52" s="1807"/>
      <c r="F52" s="1807"/>
      <c r="G52" s="883"/>
      <c r="H52" s="883"/>
      <c r="I52" s="1800"/>
      <c r="J52" s="1800"/>
      <c r="K52" s="354"/>
      <c r="L52" s="96"/>
    </row>
    <row r="53" spans="1:24" s="122" customFormat="1" ht="17.25" customHeight="1" x14ac:dyDescent="0.2">
      <c r="A53" s="389"/>
      <c r="B53" s="340"/>
      <c r="C53" s="881"/>
      <c r="D53" s="1806" t="s">
        <v>535</v>
      </c>
      <c r="E53" s="1806"/>
      <c r="F53" s="1806"/>
      <c r="G53" s="883"/>
      <c r="H53" s="883"/>
      <c r="I53" s="1800"/>
      <c r="J53" s="1800"/>
      <c r="K53" s="355"/>
      <c r="L53" s="121"/>
      <c r="M53" s="573"/>
      <c r="N53" s="1821"/>
      <c r="O53" s="1821"/>
      <c r="P53" s="1821"/>
      <c r="Q53" s="1821"/>
      <c r="R53" s="1821"/>
    </row>
    <row r="54" spans="1:24" ht="17.25" customHeight="1" x14ac:dyDescent="0.2">
      <c r="A54" s="340"/>
      <c r="B54" s="340"/>
      <c r="C54" s="881"/>
      <c r="D54" s="1806"/>
      <c r="E54" s="1806"/>
      <c r="F54" s="1806"/>
      <c r="G54" s="883"/>
      <c r="H54" s="883"/>
      <c r="I54" s="1800"/>
      <c r="J54" s="1800"/>
      <c r="K54" s="354"/>
      <c r="L54" s="96"/>
      <c r="N54" s="1821"/>
      <c r="O54" s="1821"/>
      <c r="P54" s="1821"/>
      <c r="Q54" s="1821"/>
      <c r="R54" s="1821"/>
    </row>
    <row r="55" spans="1:24" ht="17.25" customHeight="1" x14ac:dyDescent="0.2">
      <c r="A55" s="340"/>
      <c r="B55" s="340"/>
      <c r="C55" s="881"/>
      <c r="D55" s="1806"/>
      <c r="E55" s="1806"/>
      <c r="F55" s="1806"/>
      <c r="G55" s="883"/>
      <c r="H55" s="883"/>
      <c r="I55" s="1800"/>
      <c r="J55" s="1800"/>
      <c r="K55" s="354"/>
      <c r="L55" s="96"/>
      <c r="N55" s="1821"/>
      <c r="O55" s="1821"/>
      <c r="P55" s="1821"/>
      <c r="Q55" s="1821"/>
      <c r="R55" s="1821"/>
    </row>
    <row r="56" spans="1:24" ht="5.25" customHeight="1" x14ac:dyDescent="0.2">
      <c r="A56" s="340"/>
      <c r="B56" s="340"/>
      <c r="C56" s="881"/>
      <c r="D56" s="883"/>
      <c r="E56" s="883"/>
      <c r="F56" s="883"/>
      <c r="G56" s="883"/>
      <c r="H56" s="883"/>
      <c r="I56" s="1800"/>
      <c r="J56" s="1800"/>
      <c r="K56" s="354"/>
      <c r="L56" s="96"/>
    </row>
    <row r="57" spans="1:24" ht="18.75" customHeight="1" x14ac:dyDescent="0.2">
      <c r="A57" s="340"/>
      <c r="B57" s="340"/>
      <c r="C57" s="881"/>
      <c r="D57" s="881"/>
      <c r="E57" s="882"/>
      <c r="F57" s="1800"/>
      <c r="G57" s="1800"/>
      <c r="H57" s="1800"/>
      <c r="I57" s="1800"/>
      <c r="J57" s="1800"/>
      <c r="K57" s="354"/>
      <c r="L57" s="96"/>
      <c r="N57" s="1107"/>
    </row>
    <row r="58" spans="1:24" ht="18.75" customHeight="1" x14ac:dyDescent="0.2">
      <c r="A58" s="340"/>
      <c r="B58" s="340"/>
      <c r="C58" s="1797" t="s">
        <v>536</v>
      </c>
      <c r="D58" s="1797"/>
      <c r="E58" s="1797"/>
      <c r="F58" s="1797"/>
      <c r="G58" s="1797"/>
      <c r="H58" s="1797"/>
      <c r="I58" s="1797"/>
      <c r="J58" s="1797"/>
      <c r="K58" s="825"/>
      <c r="L58" s="96"/>
    </row>
    <row r="59" spans="1:24" ht="11.25" customHeight="1" x14ac:dyDescent="0.2">
      <c r="A59" s="340"/>
      <c r="B59" s="340"/>
      <c r="C59" s="1808" t="s">
        <v>716</v>
      </c>
      <c r="D59" s="1809"/>
      <c r="E59" s="1809"/>
      <c r="F59" s="1809"/>
      <c r="G59" s="1809"/>
      <c r="H59" s="1809"/>
      <c r="I59" s="1809"/>
      <c r="J59" s="1809"/>
      <c r="K59" s="1810"/>
      <c r="L59" s="96"/>
    </row>
    <row r="60" spans="1:24" ht="13.5" customHeight="1" x14ac:dyDescent="0.2">
      <c r="A60" s="340"/>
      <c r="B60" s="340"/>
      <c r="C60" s="1798"/>
      <c r="D60" s="1799"/>
      <c r="E60" s="1799"/>
      <c r="F60" s="129"/>
      <c r="G60" s="130"/>
      <c r="H60" s="130"/>
      <c r="I60" s="1811">
        <v>42979</v>
      </c>
      <c r="J60" s="1811"/>
      <c r="K60" s="477">
        <v>21</v>
      </c>
      <c r="L60" s="96"/>
    </row>
    <row r="62" spans="1:24" ht="15" x14ac:dyDescent="0.2">
      <c r="E62" s="1106"/>
    </row>
  </sheetData>
  <mergeCells count="30">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s>
  <conditionalFormatting sqref="F9:F39">
    <cfRule type="top10" dxfId="6" priority="6" bottom="1" rank="1"/>
    <cfRule type="top10" dxfId="5" priority="7" rank="1"/>
  </conditionalFormatting>
  <conditionalFormatting sqref="E9:E38">
    <cfRule type="top10" dxfId="4" priority="4" bottom="1" rank="3"/>
    <cfRule type="top10" dxfId="3" priority="5" rank="2"/>
  </conditionalFormatting>
  <conditionalFormatting sqref="I9:I25">
    <cfRule type="top10" dxfId="2" priority="3" rank="2"/>
  </conditionalFormatting>
  <conditionalFormatting sqref="M9:M39">
    <cfRule type="top10" dxfId="1"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4"/>
      <c r="C1" s="214"/>
      <c r="D1" s="214"/>
      <c r="E1" s="213"/>
      <c r="F1" s="1540" t="s">
        <v>43</v>
      </c>
      <c r="G1" s="1540"/>
      <c r="H1" s="1540"/>
      <c r="I1" s="4"/>
      <c r="J1" s="4"/>
      <c r="K1" s="4"/>
      <c r="L1" s="4"/>
      <c r="M1" s="4"/>
      <c r="N1" s="4"/>
      <c r="O1" s="4"/>
    </row>
    <row r="2" spans="1:15" ht="13.5" customHeight="1" x14ac:dyDescent="0.2">
      <c r="A2" s="2"/>
      <c r="B2" s="220"/>
      <c r="C2" s="1545"/>
      <c r="D2" s="1545"/>
      <c r="E2" s="1545"/>
      <c r="F2" s="1545"/>
      <c r="G2" s="1545"/>
      <c r="H2" s="4"/>
      <c r="I2" s="4"/>
      <c r="J2" s="4"/>
      <c r="K2" s="4"/>
      <c r="L2" s="4"/>
      <c r="M2" s="4"/>
      <c r="N2" s="4"/>
      <c r="O2" s="4"/>
    </row>
    <row r="3" spans="1:15" x14ac:dyDescent="0.2">
      <c r="A3" s="2"/>
      <c r="B3" s="221"/>
      <c r="C3" s="1545"/>
      <c r="D3" s="1545"/>
      <c r="E3" s="1545"/>
      <c r="F3" s="1545"/>
      <c r="G3" s="1545"/>
      <c r="H3" s="1"/>
      <c r="I3" s="4"/>
      <c r="J3" s="4"/>
      <c r="K3" s="4"/>
      <c r="L3" s="4"/>
      <c r="M3" s="4"/>
      <c r="N3" s="4"/>
      <c r="O3" s="2"/>
    </row>
    <row r="4" spans="1:15" ht="12.75" customHeight="1" x14ac:dyDescent="0.2">
      <c r="A4" s="2"/>
      <c r="B4" s="223"/>
      <c r="C4" s="1538" t="s">
        <v>48</v>
      </c>
      <c r="D4" s="1539"/>
      <c r="E4" s="1539"/>
      <c r="F4" s="1539"/>
      <c r="G4" s="1539"/>
      <c r="H4" s="1539"/>
      <c r="I4" s="4"/>
      <c r="J4" s="4"/>
      <c r="K4" s="4"/>
      <c r="L4" s="4"/>
      <c r="M4" s="17"/>
      <c r="N4" s="4"/>
      <c r="O4" s="2"/>
    </row>
    <row r="5" spans="1:15" s="7" customFormat="1" ht="16.5" customHeight="1" x14ac:dyDescent="0.2">
      <c r="A5" s="6"/>
      <c r="B5" s="222"/>
      <c r="C5" s="1539"/>
      <c r="D5" s="1539"/>
      <c r="E5" s="1539"/>
      <c r="F5" s="1539"/>
      <c r="G5" s="1539"/>
      <c r="H5" s="1539"/>
      <c r="I5" s="4"/>
      <c r="J5" s="4"/>
      <c r="K5" s="4"/>
      <c r="L5" s="4"/>
      <c r="M5" s="17"/>
      <c r="N5" s="4"/>
      <c r="O5" s="6"/>
    </row>
    <row r="6" spans="1:15" ht="11.25" customHeight="1" x14ac:dyDescent="0.2">
      <c r="A6" s="2"/>
      <c r="B6" s="223"/>
      <c r="C6" s="1539"/>
      <c r="D6" s="1539"/>
      <c r="E6" s="1539"/>
      <c r="F6" s="1539"/>
      <c r="G6" s="1539"/>
      <c r="H6" s="1539"/>
      <c r="I6" s="4"/>
      <c r="J6" s="4"/>
      <c r="K6" s="4"/>
      <c r="L6" s="4"/>
      <c r="M6" s="17"/>
      <c r="N6" s="4"/>
      <c r="O6" s="2"/>
    </row>
    <row r="7" spans="1:15" ht="11.25" customHeight="1" x14ac:dyDescent="0.2">
      <c r="A7" s="2"/>
      <c r="B7" s="223"/>
      <c r="C7" s="1539"/>
      <c r="D7" s="1539"/>
      <c r="E7" s="1539"/>
      <c r="F7" s="1539"/>
      <c r="G7" s="1539"/>
      <c r="H7" s="1539"/>
      <c r="I7" s="4"/>
      <c r="J7" s="4"/>
      <c r="K7" s="4"/>
      <c r="L7" s="4"/>
      <c r="M7" s="17"/>
      <c r="N7" s="4"/>
      <c r="O7" s="2"/>
    </row>
    <row r="8" spans="1:15" ht="117" customHeight="1" x14ac:dyDescent="0.2">
      <c r="A8" s="2"/>
      <c r="B8" s="223"/>
      <c r="C8" s="1539"/>
      <c r="D8" s="1539"/>
      <c r="E8" s="1539"/>
      <c r="F8" s="1539"/>
      <c r="G8" s="1539"/>
      <c r="H8" s="1539"/>
      <c r="I8" s="4"/>
      <c r="J8" s="4"/>
      <c r="K8" s="4"/>
      <c r="L8" s="4"/>
      <c r="M8" s="17"/>
      <c r="N8" s="4"/>
      <c r="O8" s="2"/>
    </row>
    <row r="9" spans="1:15" ht="10.5" customHeight="1" x14ac:dyDescent="0.2">
      <c r="A9" s="2"/>
      <c r="B9" s="223"/>
      <c r="C9" s="1539"/>
      <c r="D9" s="1539"/>
      <c r="E9" s="1539"/>
      <c r="F9" s="1539"/>
      <c r="G9" s="1539"/>
      <c r="H9" s="1539"/>
      <c r="I9" s="4"/>
      <c r="J9" s="4"/>
      <c r="K9" s="4"/>
      <c r="L9" s="4"/>
      <c r="M9" s="17"/>
      <c r="N9" s="3"/>
      <c r="O9" s="2"/>
    </row>
    <row r="10" spans="1:15" ht="11.25" customHeight="1" x14ac:dyDescent="0.2">
      <c r="A10" s="2"/>
      <c r="B10" s="223"/>
      <c r="C10" s="1539"/>
      <c r="D10" s="1539"/>
      <c r="E10" s="1539"/>
      <c r="F10" s="1539"/>
      <c r="G10" s="1539"/>
      <c r="H10" s="1539"/>
      <c r="I10" s="4"/>
      <c r="J10" s="4"/>
      <c r="K10" s="4"/>
      <c r="L10" s="4"/>
      <c r="M10" s="17"/>
      <c r="N10" s="3"/>
      <c r="O10" s="2"/>
    </row>
    <row r="11" spans="1:15" ht="3.75" customHeight="1" x14ac:dyDescent="0.2">
      <c r="A11" s="2"/>
      <c r="B11" s="223"/>
      <c r="C11" s="1539"/>
      <c r="D11" s="1539"/>
      <c r="E11" s="1539"/>
      <c r="F11" s="1539"/>
      <c r="G11" s="1539"/>
      <c r="H11" s="1539"/>
      <c r="I11" s="4"/>
      <c r="J11" s="4"/>
      <c r="K11" s="4"/>
      <c r="L11" s="4"/>
      <c r="M11" s="17"/>
      <c r="N11" s="3"/>
      <c r="O11" s="2"/>
    </row>
    <row r="12" spans="1:15" ht="11.25" customHeight="1" x14ac:dyDescent="0.2">
      <c r="A12" s="2"/>
      <c r="B12" s="223"/>
      <c r="C12" s="1539"/>
      <c r="D12" s="1539"/>
      <c r="E12" s="1539"/>
      <c r="F12" s="1539"/>
      <c r="G12" s="1539"/>
      <c r="H12" s="1539"/>
      <c r="I12" s="4"/>
      <c r="J12" s="4"/>
      <c r="K12" s="4"/>
      <c r="L12" s="4"/>
      <c r="M12" s="17"/>
      <c r="N12" s="3"/>
      <c r="O12" s="2"/>
    </row>
    <row r="13" spans="1:15" ht="11.25" customHeight="1" x14ac:dyDescent="0.2">
      <c r="A13" s="2"/>
      <c r="B13" s="223"/>
      <c r="C13" s="1539"/>
      <c r="D13" s="1539"/>
      <c r="E13" s="1539"/>
      <c r="F13" s="1539"/>
      <c r="G13" s="1539"/>
      <c r="H13" s="1539"/>
      <c r="I13" s="4"/>
      <c r="J13" s="4"/>
      <c r="K13" s="4"/>
      <c r="L13" s="4"/>
      <c r="M13" s="17"/>
      <c r="N13" s="3"/>
      <c r="O13" s="2"/>
    </row>
    <row r="14" spans="1:15" ht="15.75" customHeight="1" x14ac:dyDescent="0.2">
      <c r="A14" s="2"/>
      <c r="B14" s="223"/>
      <c r="C14" s="1539"/>
      <c r="D14" s="1539"/>
      <c r="E14" s="1539"/>
      <c r="F14" s="1539"/>
      <c r="G14" s="1539"/>
      <c r="H14" s="1539"/>
      <c r="I14" s="4"/>
      <c r="J14" s="4"/>
      <c r="K14" s="4"/>
      <c r="L14" s="4"/>
      <c r="M14" s="17"/>
      <c r="N14" s="3"/>
      <c r="O14" s="2"/>
    </row>
    <row r="15" spans="1:15" ht="22.5" customHeight="1" x14ac:dyDescent="0.2">
      <c r="A15" s="2"/>
      <c r="B15" s="223"/>
      <c r="C15" s="1539"/>
      <c r="D15" s="1539"/>
      <c r="E15" s="1539"/>
      <c r="F15" s="1539"/>
      <c r="G15" s="1539"/>
      <c r="H15" s="1539"/>
      <c r="I15" s="4"/>
      <c r="J15" s="4"/>
      <c r="K15" s="4"/>
      <c r="L15" s="4"/>
      <c r="M15" s="17"/>
      <c r="N15" s="3"/>
      <c r="O15" s="2"/>
    </row>
    <row r="16" spans="1:15" ht="11.25" customHeight="1" x14ac:dyDescent="0.2">
      <c r="A16" s="2"/>
      <c r="B16" s="223"/>
      <c r="C16" s="1539"/>
      <c r="D16" s="1539"/>
      <c r="E16" s="1539"/>
      <c r="F16" s="1539"/>
      <c r="G16" s="1539"/>
      <c r="H16" s="1539"/>
      <c r="I16" s="4"/>
      <c r="J16" s="4"/>
      <c r="K16" s="4"/>
      <c r="L16" s="4"/>
      <c r="M16" s="17"/>
      <c r="N16" s="3"/>
      <c r="O16" s="2"/>
    </row>
    <row r="17" spans="1:15" ht="11.25" customHeight="1" x14ac:dyDescent="0.2">
      <c r="A17" s="2"/>
      <c r="B17" s="223"/>
      <c r="C17" s="1539"/>
      <c r="D17" s="1539"/>
      <c r="E17" s="1539"/>
      <c r="F17" s="1539"/>
      <c r="G17" s="1539"/>
      <c r="H17" s="1539"/>
      <c r="I17" s="4"/>
      <c r="J17" s="4"/>
      <c r="K17" s="4"/>
      <c r="L17" s="4"/>
      <c r="M17" s="17"/>
      <c r="N17" s="3"/>
      <c r="O17" s="2"/>
    </row>
    <row r="18" spans="1:15" ht="11.25" customHeight="1" x14ac:dyDescent="0.2">
      <c r="A18" s="2"/>
      <c r="B18" s="223"/>
      <c r="C18" s="1539"/>
      <c r="D18" s="1539"/>
      <c r="E18" s="1539"/>
      <c r="F18" s="1539"/>
      <c r="G18" s="1539"/>
      <c r="H18" s="1539"/>
      <c r="I18" s="5"/>
      <c r="J18" s="5"/>
      <c r="K18" s="5"/>
      <c r="L18" s="5"/>
      <c r="M18" s="5"/>
      <c r="N18" s="3"/>
      <c r="O18" s="2"/>
    </row>
    <row r="19" spans="1:15" ht="11.25" customHeight="1" x14ac:dyDescent="0.2">
      <c r="A19" s="2"/>
      <c r="B19" s="223"/>
      <c r="C19" s="1539"/>
      <c r="D19" s="1539"/>
      <c r="E19" s="1539"/>
      <c r="F19" s="1539"/>
      <c r="G19" s="1539"/>
      <c r="H19" s="1539"/>
      <c r="I19" s="18"/>
      <c r="J19" s="18"/>
      <c r="K19" s="18"/>
      <c r="L19" s="18"/>
      <c r="M19" s="18"/>
      <c r="N19" s="3"/>
      <c r="O19" s="2"/>
    </row>
    <row r="20" spans="1:15" ht="11.25" customHeight="1" x14ac:dyDescent="0.2">
      <c r="A20" s="2"/>
      <c r="B20" s="223"/>
      <c r="C20" s="1539"/>
      <c r="D20" s="1539"/>
      <c r="E20" s="1539"/>
      <c r="F20" s="1539"/>
      <c r="G20" s="1539"/>
      <c r="H20" s="1539"/>
      <c r="I20" s="11"/>
      <c r="J20" s="11"/>
      <c r="K20" s="11"/>
      <c r="L20" s="11"/>
      <c r="M20" s="11"/>
      <c r="N20" s="3"/>
      <c r="O20" s="2"/>
    </row>
    <row r="21" spans="1:15" ht="11.25" customHeight="1" x14ac:dyDescent="0.2">
      <c r="A21" s="2"/>
      <c r="B21" s="223"/>
      <c r="C21" s="1539"/>
      <c r="D21" s="1539"/>
      <c r="E21" s="1539"/>
      <c r="F21" s="1539"/>
      <c r="G21" s="1539"/>
      <c r="H21" s="1539"/>
      <c r="I21" s="11"/>
      <c r="J21" s="11"/>
      <c r="K21" s="11"/>
      <c r="L21" s="11"/>
      <c r="M21" s="11"/>
      <c r="N21" s="3"/>
      <c r="O21" s="2"/>
    </row>
    <row r="22" spans="1:15" ht="12" customHeight="1" x14ac:dyDescent="0.2">
      <c r="A22" s="2"/>
      <c r="B22" s="223"/>
      <c r="C22" s="23"/>
      <c r="D22" s="23"/>
      <c r="E22" s="23"/>
      <c r="F22" s="23"/>
      <c r="G22" s="23"/>
      <c r="H22" s="23"/>
      <c r="I22" s="13"/>
      <c r="J22" s="13"/>
      <c r="K22" s="13"/>
      <c r="L22" s="13"/>
      <c r="M22" s="13"/>
      <c r="N22" s="3"/>
      <c r="O22" s="2"/>
    </row>
    <row r="23" spans="1:15" ht="27.75" customHeight="1" x14ac:dyDescent="0.2">
      <c r="A23" s="2"/>
      <c r="B23" s="223"/>
      <c r="C23" s="23"/>
      <c r="D23" s="23"/>
      <c r="E23" s="23"/>
      <c r="F23" s="23"/>
      <c r="G23" s="23"/>
      <c r="H23" s="23"/>
      <c r="I23" s="11"/>
      <c r="J23" s="11"/>
      <c r="K23" s="11"/>
      <c r="L23" s="11"/>
      <c r="M23" s="11"/>
      <c r="N23" s="3"/>
      <c r="O23" s="2"/>
    </row>
    <row r="24" spans="1:15" ht="18" customHeight="1" x14ac:dyDescent="0.2">
      <c r="A24" s="2"/>
      <c r="B24" s="223"/>
      <c r="C24" s="9"/>
      <c r="D24" s="13"/>
      <c r="E24" s="15"/>
      <c r="F24" s="13"/>
      <c r="G24" s="10"/>
      <c r="H24" s="13"/>
      <c r="I24" s="13"/>
      <c r="J24" s="13"/>
      <c r="K24" s="13"/>
      <c r="L24" s="13"/>
      <c r="M24" s="13"/>
      <c r="N24" s="3"/>
      <c r="O24" s="2"/>
    </row>
    <row r="25" spans="1:15" ht="18" customHeight="1" x14ac:dyDescent="0.2">
      <c r="A25" s="2"/>
      <c r="B25" s="223"/>
      <c r="C25" s="12"/>
      <c r="D25" s="13"/>
      <c r="E25" s="8"/>
      <c r="F25" s="11"/>
      <c r="G25" s="10"/>
      <c r="H25" s="11"/>
      <c r="I25" s="11"/>
      <c r="J25" s="11"/>
      <c r="K25" s="11"/>
      <c r="L25" s="11"/>
      <c r="M25" s="11"/>
      <c r="N25" s="3"/>
      <c r="O25" s="2"/>
    </row>
    <row r="26" spans="1:15" x14ac:dyDescent="0.2">
      <c r="A26" s="2"/>
      <c r="B26" s="223"/>
      <c r="C26" s="12"/>
      <c r="D26" s="13"/>
      <c r="E26" s="8"/>
      <c r="F26" s="11"/>
      <c r="G26" s="10"/>
      <c r="H26" s="11"/>
      <c r="I26" s="11"/>
      <c r="J26" s="11"/>
      <c r="K26" s="11"/>
      <c r="L26" s="11"/>
      <c r="M26" s="11"/>
      <c r="N26" s="3"/>
      <c r="O26" s="2"/>
    </row>
    <row r="27" spans="1:15" ht="13.5" customHeight="1" x14ac:dyDescent="0.2">
      <c r="A27" s="2"/>
      <c r="B27" s="223"/>
      <c r="C27" s="12"/>
      <c r="D27" s="13"/>
      <c r="E27" s="8"/>
      <c r="F27" s="11"/>
      <c r="G27" s="10"/>
      <c r="H27" s="307"/>
      <c r="I27" s="308" t="s">
        <v>42</v>
      </c>
      <c r="J27" s="309"/>
      <c r="K27" s="309"/>
      <c r="L27" s="310"/>
      <c r="M27" s="310"/>
      <c r="N27" s="3"/>
      <c r="O27" s="2"/>
    </row>
    <row r="28" spans="1:15" ht="10.5" customHeight="1" x14ac:dyDescent="0.2">
      <c r="A28" s="2"/>
      <c r="B28" s="223"/>
      <c r="C28" s="9"/>
      <c r="D28" s="13"/>
      <c r="E28" s="15"/>
      <c r="F28" s="13"/>
      <c r="G28" s="10"/>
      <c r="H28" s="13"/>
      <c r="I28" s="311"/>
      <c r="J28" s="311"/>
      <c r="K28" s="311"/>
      <c r="L28" s="311"/>
      <c r="M28" s="476"/>
      <c r="N28" s="312"/>
      <c r="O28" s="2"/>
    </row>
    <row r="29" spans="1:15" ht="16.5" customHeight="1" x14ac:dyDescent="0.2">
      <c r="A29" s="2"/>
      <c r="B29" s="223"/>
      <c r="C29" s="9"/>
      <c r="D29" s="13"/>
      <c r="E29" s="15"/>
      <c r="F29" s="13"/>
      <c r="G29" s="10"/>
      <c r="H29" s="13"/>
      <c r="I29" s="13" t="s">
        <v>423</v>
      </c>
      <c r="J29" s="13"/>
      <c r="K29" s="13"/>
      <c r="L29" s="13"/>
      <c r="M29" s="476"/>
      <c r="N29" s="313"/>
      <c r="O29" s="2"/>
    </row>
    <row r="30" spans="1:15" ht="10.5" customHeight="1" x14ac:dyDescent="0.2">
      <c r="A30" s="2"/>
      <c r="B30" s="223"/>
      <c r="C30" s="9"/>
      <c r="D30" s="13"/>
      <c r="E30" s="15"/>
      <c r="F30" s="13"/>
      <c r="G30" s="10"/>
      <c r="H30" s="13"/>
      <c r="I30" s="13"/>
      <c r="J30" s="13"/>
      <c r="K30" s="13"/>
      <c r="L30" s="13"/>
      <c r="M30" s="476"/>
      <c r="N30" s="313"/>
      <c r="O30" s="2"/>
    </row>
    <row r="31" spans="1:15" ht="16.5" customHeight="1" x14ac:dyDescent="0.2">
      <c r="A31" s="2"/>
      <c r="B31" s="223"/>
      <c r="C31" s="12"/>
      <c r="D31" s="13"/>
      <c r="E31" s="8"/>
      <c r="F31" s="11"/>
      <c r="G31" s="10"/>
      <c r="H31" s="11"/>
      <c r="I31" s="1548" t="s">
        <v>46</v>
      </c>
      <c r="J31" s="1548"/>
      <c r="K31" s="1543">
        <f>+capa!H27</f>
        <v>42979</v>
      </c>
      <c r="L31" s="1544"/>
      <c r="M31" s="476"/>
      <c r="N31" s="314"/>
      <c r="O31" s="2"/>
    </row>
    <row r="32" spans="1:15" ht="10.5" customHeight="1" x14ac:dyDescent="0.2">
      <c r="A32" s="2"/>
      <c r="B32" s="223"/>
      <c r="C32" s="12"/>
      <c r="D32" s="13"/>
      <c r="E32" s="8"/>
      <c r="F32" s="11"/>
      <c r="G32" s="10"/>
      <c r="H32" s="11"/>
      <c r="I32" s="209"/>
      <c r="J32" s="209"/>
      <c r="K32" s="208"/>
      <c r="L32" s="208"/>
      <c r="M32" s="476"/>
      <c r="N32" s="314"/>
      <c r="O32" s="2"/>
    </row>
    <row r="33" spans="1:15" ht="16.5" customHeight="1" x14ac:dyDescent="0.2">
      <c r="A33" s="2"/>
      <c r="B33" s="223"/>
      <c r="C33" s="9"/>
      <c r="D33" s="13"/>
      <c r="E33" s="15"/>
      <c r="F33" s="13"/>
      <c r="G33" s="10"/>
      <c r="H33" s="13"/>
      <c r="I33" s="1541" t="s">
        <v>414</v>
      </c>
      <c r="J33" s="1542"/>
      <c r="K33" s="1542"/>
      <c r="L33" s="1542"/>
      <c r="M33" s="476"/>
      <c r="N33" s="313"/>
      <c r="O33" s="2"/>
    </row>
    <row r="34" spans="1:15" s="92" customFormat="1" ht="14.25" customHeight="1" x14ac:dyDescent="0.2">
      <c r="A34" s="2"/>
      <c r="B34" s="223"/>
      <c r="C34" s="9"/>
      <c r="D34" s="13"/>
      <c r="E34" s="15"/>
      <c r="F34" s="13"/>
      <c r="G34" s="1033"/>
      <c r="H34" s="13"/>
      <c r="I34" s="179"/>
      <c r="J34" s="1032"/>
      <c r="K34" s="1032"/>
      <c r="L34" s="1032"/>
      <c r="M34" s="476"/>
      <c r="N34" s="313"/>
      <c r="O34" s="2"/>
    </row>
    <row r="35" spans="1:15" s="92" customFormat="1" ht="20.25" customHeight="1" x14ac:dyDescent="0.2">
      <c r="A35" s="2"/>
      <c r="B35" s="223"/>
      <c r="C35" s="172"/>
      <c r="D35" s="13"/>
      <c r="E35" s="1034"/>
      <c r="F35" s="11"/>
      <c r="G35" s="1033"/>
      <c r="H35" s="11"/>
      <c r="I35" s="1551" t="s">
        <v>416</v>
      </c>
      <c r="J35" s="1551"/>
      <c r="K35" s="1551"/>
      <c r="L35" s="1551"/>
      <c r="M35" s="476"/>
      <c r="N35" s="314"/>
      <c r="O35" s="2"/>
    </row>
    <row r="36" spans="1:15" s="92" customFormat="1" ht="12.75" customHeight="1" x14ac:dyDescent="0.2">
      <c r="A36" s="2"/>
      <c r="B36" s="223"/>
      <c r="C36" s="172"/>
      <c r="D36" s="13"/>
      <c r="E36" s="1034"/>
      <c r="F36" s="11"/>
      <c r="G36" s="1033"/>
      <c r="H36" s="11"/>
      <c r="I36" s="1029" t="s">
        <v>415</v>
      </c>
      <c r="J36" s="1029"/>
      <c r="K36" s="1029"/>
      <c r="L36" s="1029"/>
      <c r="M36" s="476"/>
      <c r="N36" s="314"/>
      <c r="O36" s="2"/>
    </row>
    <row r="37" spans="1:15" s="92" customFormat="1" ht="12.75" customHeight="1" x14ac:dyDescent="0.2">
      <c r="A37" s="2"/>
      <c r="B37" s="223"/>
      <c r="C37" s="172"/>
      <c r="D37" s="13"/>
      <c r="E37" s="1034"/>
      <c r="F37" s="11"/>
      <c r="G37" s="1033"/>
      <c r="H37" s="11"/>
      <c r="I37" s="1552" t="s">
        <v>419</v>
      </c>
      <c r="J37" s="1552"/>
      <c r="K37" s="1552"/>
      <c r="L37" s="1552"/>
      <c r="M37" s="476"/>
      <c r="N37" s="314"/>
      <c r="O37" s="2"/>
    </row>
    <row r="38" spans="1:15" s="92" customFormat="1" ht="20.25" customHeight="1" x14ac:dyDescent="0.2">
      <c r="A38" s="2"/>
      <c r="B38" s="223"/>
      <c r="C38" s="9"/>
      <c r="D38" s="13"/>
      <c r="E38" s="15"/>
      <c r="F38" s="13"/>
      <c r="G38" s="369"/>
      <c r="H38" s="13"/>
      <c r="I38" s="1549" t="s">
        <v>477</v>
      </c>
      <c r="J38" s="1549"/>
      <c r="K38" s="1549"/>
      <c r="L38" s="1029"/>
      <c r="M38" s="476"/>
      <c r="N38" s="313"/>
      <c r="O38" s="2"/>
    </row>
    <row r="39" spans="1:15" ht="19.5" customHeight="1" x14ac:dyDescent="0.2">
      <c r="A39" s="2"/>
      <c r="B39" s="223"/>
      <c r="C39" s="12"/>
      <c r="D39" s="13"/>
      <c r="E39" s="8"/>
      <c r="F39" s="11"/>
      <c r="G39" s="10"/>
      <c r="H39" s="11"/>
      <c r="I39" s="1549" t="s">
        <v>441</v>
      </c>
      <c r="J39" s="1549"/>
      <c r="K39" s="1549"/>
      <c r="L39" s="1549"/>
      <c r="M39" s="476"/>
      <c r="N39" s="314"/>
      <c r="O39" s="2"/>
    </row>
    <row r="40" spans="1:15" ht="14.25" customHeight="1" x14ac:dyDescent="0.2">
      <c r="A40" s="2"/>
      <c r="B40" s="223"/>
      <c r="C40" s="12"/>
      <c r="D40" s="13"/>
      <c r="E40" s="8"/>
      <c r="F40" s="11"/>
      <c r="G40" s="10"/>
      <c r="H40" s="11"/>
      <c r="I40" s="1029"/>
      <c r="J40" s="1029"/>
      <c r="K40" s="1029"/>
      <c r="L40" s="1029"/>
      <c r="M40" s="476"/>
      <c r="N40" s="314"/>
      <c r="O40" s="2"/>
    </row>
    <row r="41" spans="1:15" ht="12.75" customHeight="1" x14ac:dyDescent="0.2">
      <c r="A41" s="2"/>
      <c r="B41" s="223"/>
      <c r="C41" s="12"/>
      <c r="D41" s="13"/>
      <c r="E41" s="8"/>
      <c r="F41" s="11"/>
      <c r="G41" s="10"/>
      <c r="H41" s="11"/>
      <c r="I41" s="1550" t="s">
        <v>51</v>
      </c>
      <c r="J41" s="1550"/>
      <c r="K41" s="1550"/>
      <c r="L41" s="1550"/>
      <c r="M41" s="476"/>
      <c r="N41" s="314"/>
      <c r="O41" s="2"/>
    </row>
    <row r="42" spans="1:15" ht="14.25" customHeight="1" x14ac:dyDescent="0.2">
      <c r="A42" s="2"/>
      <c r="B42" s="223"/>
      <c r="C42" s="9"/>
      <c r="D42" s="13"/>
      <c r="E42" s="15"/>
      <c r="F42" s="13"/>
      <c r="G42" s="10"/>
      <c r="H42" s="13"/>
      <c r="I42" s="1030"/>
      <c r="J42" s="1030"/>
      <c r="K42" s="1030"/>
      <c r="L42" s="1030"/>
      <c r="M42" s="476"/>
      <c r="N42" s="313"/>
      <c r="O42" s="2"/>
    </row>
    <row r="43" spans="1:15" ht="15" customHeight="1" x14ac:dyDescent="0.2">
      <c r="A43" s="2"/>
      <c r="B43" s="223"/>
      <c r="C43" s="12"/>
      <c r="D43" s="13"/>
      <c r="E43" s="8"/>
      <c r="F43" s="11"/>
      <c r="G43" s="10"/>
      <c r="H43" s="11"/>
      <c r="I43" s="1028" t="s">
        <v>23</v>
      </c>
      <c r="J43" s="1028"/>
      <c r="K43" s="1028"/>
      <c r="L43" s="1028"/>
      <c r="M43" s="476"/>
      <c r="N43" s="314"/>
      <c r="O43" s="2"/>
    </row>
    <row r="44" spans="1:15" ht="14.25" customHeight="1" x14ac:dyDescent="0.2">
      <c r="A44" s="2"/>
      <c r="B44" s="223"/>
      <c r="C44" s="12"/>
      <c r="D44" s="13"/>
      <c r="E44" s="8"/>
      <c r="F44" s="11"/>
      <c r="G44" s="10"/>
      <c r="H44" s="11"/>
      <c r="I44" s="207"/>
      <c r="J44" s="207"/>
      <c r="K44" s="207"/>
      <c r="L44" s="207"/>
      <c r="M44" s="476"/>
      <c r="N44" s="314"/>
      <c r="O44" s="2"/>
    </row>
    <row r="45" spans="1:15" ht="16.5" customHeight="1" x14ac:dyDescent="0.2">
      <c r="A45" s="2"/>
      <c r="B45" s="223"/>
      <c r="C45" s="12"/>
      <c r="D45" s="13"/>
      <c r="E45" s="8"/>
      <c r="F45" s="11"/>
      <c r="G45" s="10"/>
      <c r="H45" s="11"/>
      <c r="I45" s="1548" t="s">
        <v>19</v>
      </c>
      <c r="J45" s="1548"/>
      <c r="K45" s="1548"/>
      <c r="L45" s="1548"/>
      <c r="M45" s="476"/>
      <c r="N45" s="314"/>
      <c r="O45" s="2"/>
    </row>
    <row r="46" spans="1:15" ht="14.25" customHeight="1" x14ac:dyDescent="0.2">
      <c r="A46" s="2"/>
      <c r="B46" s="223"/>
      <c r="C46" s="9"/>
      <c r="D46" s="13"/>
      <c r="E46" s="15"/>
      <c r="F46" s="13"/>
      <c r="G46" s="10"/>
      <c r="H46" s="13"/>
      <c r="I46" s="209"/>
      <c r="J46" s="209"/>
      <c r="K46" s="209"/>
      <c r="L46" s="209"/>
      <c r="M46" s="476"/>
      <c r="N46" s="313"/>
      <c r="O46" s="2"/>
    </row>
    <row r="47" spans="1:15" ht="16.5" customHeight="1" x14ac:dyDescent="0.2">
      <c r="A47" s="2"/>
      <c r="B47" s="223"/>
      <c r="C47" s="12"/>
      <c r="D47" s="13"/>
      <c r="E47" s="8"/>
      <c r="F47" s="564"/>
      <c r="G47" s="923"/>
      <c r="H47" s="564"/>
      <c r="I47" s="1547" t="s">
        <v>10</v>
      </c>
      <c r="J47" s="1547"/>
      <c r="K47" s="1547"/>
      <c r="L47" s="1547"/>
      <c r="M47" s="476"/>
      <c r="N47" s="314"/>
      <c r="O47" s="2"/>
    </row>
    <row r="48" spans="1:15" ht="12.75" customHeight="1" x14ac:dyDescent="0.2">
      <c r="A48" s="2"/>
      <c r="B48" s="223"/>
      <c r="C48" s="9"/>
      <c r="D48" s="13"/>
      <c r="E48" s="15"/>
      <c r="F48" s="1031"/>
      <c r="G48" s="923"/>
      <c r="H48" s="1031"/>
      <c r="I48" s="476"/>
      <c r="J48" s="476"/>
      <c r="K48" s="476"/>
      <c r="L48" s="476"/>
      <c r="M48" s="476"/>
      <c r="N48" s="313"/>
      <c r="O48" s="2"/>
    </row>
    <row r="49" spans="1:15" ht="30.75" customHeight="1" x14ac:dyDescent="0.2">
      <c r="A49" s="2"/>
      <c r="B49" s="223"/>
      <c r="C49" s="9"/>
      <c r="D49" s="13"/>
      <c r="E49" s="15"/>
      <c r="F49" s="1031"/>
      <c r="G49" s="923"/>
      <c r="H49" s="1031"/>
      <c r="I49" s="476"/>
      <c r="J49" s="476"/>
      <c r="K49" s="476"/>
      <c r="L49" s="476"/>
      <c r="M49" s="476"/>
      <c r="N49" s="313"/>
      <c r="O49" s="2"/>
    </row>
    <row r="50" spans="1:15" ht="20.25" customHeight="1" x14ac:dyDescent="0.2">
      <c r="A50" s="2"/>
      <c r="B50" s="223"/>
      <c r="C50" s="803"/>
      <c r="D50" s="13"/>
      <c r="E50" s="8"/>
      <c r="F50" s="564"/>
      <c r="G50" s="923"/>
      <c r="H50" s="564"/>
      <c r="I50" s="476"/>
      <c r="J50" s="476"/>
      <c r="K50" s="476"/>
      <c r="L50" s="476"/>
      <c r="M50" s="476"/>
      <c r="N50" s="314"/>
      <c r="O50" s="2"/>
    </row>
    <row r="51" spans="1:15" x14ac:dyDescent="0.2">
      <c r="A51" s="2"/>
      <c r="B51" s="365">
        <v>2</v>
      </c>
      <c r="C51" s="1546">
        <v>42979</v>
      </c>
      <c r="D51" s="1546"/>
      <c r="E51" s="1546"/>
      <c r="F51" s="1546"/>
      <c r="G51" s="1546"/>
      <c r="H51" s="1546"/>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3"/>
      <c r="C1" s="213"/>
      <c r="D1" s="213"/>
      <c r="E1" s="213"/>
      <c r="F1" s="213"/>
      <c r="G1" s="214"/>
      <c r="H1" s="214"/>
      <c r="I1" s="214"/>
      <c r="J1" s="214"/>
      <c r="K1" s="214"/>
      <c r="L1" s="214"/>
      <c r="M1" s="214"/>
      <c r="N1" s="214"/>
      <c r="O1" s="214"/>
      <c r="P1" s="214"/>
      <c r="Q1" s="214"/>
      <c r="R1" s="214"/>
      <c r="S1" s="214"/>
      <c r="T1" s="214"/>
      <c r="U1" s="214"/>
      <c r="V1" s="214"/>
      <c r="W1" s="214"/>
      <c r="X1" s="1622" t="s">
        <v>315</v>
      </c>
      <c r="Y1" s="1622"/>
      <c r="Z1" s="1622"/>
      <c r="AA1" s="1622"/>
      <c r="AB1" s="1622"/>
      <c r="AC1" s="1622"/>
      <c r="AD1" s="1622"/>
      <c r="AE1" s="1622"/>
      <c r="AF1" s="1622"/>
      <c r="AG1" s="2"/>
    </row>
    <row r="2" spans="1:33" ht="6" customHeight="1" x14ac:dyDescent="0.2">
      <c r="A2" s="215"/>
      <c r="B2" s="1625"/>
      <c r="C2" s="1625"/>
      <c r="D2" s="1625"/>
      <c r="E2" s="16"/>
      <c r="F2" s="16"/>
      <c r="G2" s="16"/>
      <c r="H2" s="16"/>
      <c r="I2" s="16"/>
      <c r="J2" s="212"/>
      <c r="K2" s="212"/>
      <c r="L2" s="212"/>
      <c r="M2" s="212"/>
      <c r="N2" s="212"/>
      <c r="O2" s="212"/>
      <c r="P2" s="212"/>
      <c r="Q2" s="212"/>
      <c r="R2" s="212"/>
      <c r="S2" s="212"/>
      <c r="T2" s="212"/>
      <c r="U2" s="212"/>
      <c r="V2" s="212"/>
      <c r="W2" s="212"/>
      <c r="X2" s="212"/>
      <c r="Y2" s="212"/>
      <c r="Z2" s="4"/>
      <c r="AA2" s="4"/>
      <c r="AB2" s="4"/>
      <c r="AC2" s="4"/>
      <c r="AD2" s="4"/>
      <c r="AE2" s="4"/>
      <c r="AF2" s="4"/>
      <c r="AG2" s="2"/>
    </row>
    <row r="3" spans="1:33" ht="12" customHeight="1" x14ac:dyDescent="0.2">
      <c r="A3" s="215"/>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5"/>
      <c r="B5" s="4"/>
      <c r="C5" s="8"/>
      <c r="D5" s="8"/>
      <c r="E5" s="8"/>
      <c r="F5" s="1817"/>
      <c r="G5" s="1817"/>
      <c r="H5" s="1817"/>
      <c r="I5" s="1817"/>
      <c r="J5" s="1817"/>
      <c r="K5" s="1817"/>
      <c r="L5" s="1817"/>
      <c r="M5" s="8"/>
      <c r="N5" s="8"/>
      <c r="O5" s="8"/>
      <c r="P5" s="8"/>
      <c r="Q5" s="8"/>
      <c r="R5" s="3"/>
      <c r="S5" s="3"/>
      <c r="T5" s="3"/>
      <c r="U5" s="61"/>
      <c r="V5" s="3"/>
      <c r="W5" s="3"/>
      <c r="X5" s="3"/>
      <c r="Y5" s="3"/>
      <c r="Z5" s="3"/>
      <c r="AA5" s="3"/>
      <c r="AB5" s="3"/>
      <c r="AC5" s="3"/>
      <c r="AD5" s="3"/>
      <c r="AE5" s="3"/>
      <c r="AF5" s="4"/>
      <c r="AG5" s="2"/>
    </row>
    <row r="6" spans="1:33" ht="9.75" customHeight="1" x14ac:dyDescent="0.2">
      <c r="A6" s="215"/>
      <c r="B6" s="4"/>
      <c r="C6" s="8"/>
      <c r="D6" s="8"/>
      <c r="E6" s="10"/>
      <c r="F6" s="1814"/>
      <c r="G6" s="1814"/>
      <c r="H6" s="1814"/>
      <c r="I6" s="1814"/>
      <c r="J6" s="1814"/>
      <c r="K6" s="1814"/>
      <c r="L6" s="1814"/>
      <c r="M6" s="1814"/>
      <c r="N6" s="1814"/>
      <c r="O6" s="1814"/>
      <c r="P6" s="1814"/>
      <c r="Q6" s="1814"/>
      <c r="R6" s="1814"/>
      <c r="S6" s="1814"/>
      <c r="T6" s="1814"/>
      <c r="U6" s="1814"/>
      <c r="V6" s="1814"/>
      <c r="W6" s="10"/>
      <c r="X6" s="1814"/>
      <c r="Y6" s="1814"/>
      <c r="Z6" s="1814"/>
      <c r="AA6" s="1814"/>
      <c r="AB6" s="1814"/>
      <c r="AC6" s="1814"/>
      <c r="AD6" s="1814"/>
      <c r="AE6" s="10"/>
      <c r="AF6" s="4"/>
      <c r="AG6" s="2"/>
    </row>
    <row r="7" spans="1:33" ht="12.75" customHeight="1" x14ac:dyDescent="0.2">
      <c r="A7" s="215"/>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8"/>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5"/>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5"/>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5"/>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5"/>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5"/>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5"/>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5"/>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5"/>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5"/>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5"/>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5"/>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5"/>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5"/>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5"/>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5"/>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5"/>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5"/>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5"/>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5"/>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5"/>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5"/>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5"/>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5"/>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5"/>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5"/>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5"/>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5"/>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5"/>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5"/>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5"/>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5"/>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5"/>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5"/>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5"/>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5"/>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5"/>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5"/>
      <c r="B45" s="4"/>
      <c r="C45" s="8"/>
      <c r="D45" s="8"/>
      <c r="E45" s="10"/>
      <c r="F45" s="1814"/>
      <c r="G45" s="1814"/>
      <c r="H45" s="1814"/>
      <c r="I45" s="1814"/>
      <c r="J45" s="1814"/>
      <c r="K45" s="1814"/>
      <c r="L45" s="1814"/>
      <c r="M45" s="1814"/>
      <c r="N45" s="1814"/>
      <c r="O45" s="1814"/>
      <c r="P45" s="1814"/>
      <c r="Q45" s="1814"/>
      <c r="R45" s="1814"/>
      <c r="S45" s="1814"/>
      <c r="T45" s="1814"/>
      <c r="U45" s="1814"/>
      <c r="V45" s="1814"/>
      <c r="W45" s="10"/>
      <c r="X45" s="1814"/>
      <c r="Y45" s="1814"/>
      <c r="Z45" s="1814"/>
      <c r="AA45" s="1814"/>
      <c r="AB45" s="1814"/>
      <c r="AC45" s="1814"/>
      <c r="AD45" s="1814"/>
      <c r="AE45" s="10"/>
      <c r="AF45" s="4"/>
      <c r="AG45" s="2"/>
    </row>
    <row r="46" spans="1:33" ht="12.75" customHeight="1" x14ac:dyDescent="0.2">
      <c r="A46" s="215"/>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5"/>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9"/>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5"/>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5"/>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5"/>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5"/>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5"/>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5"/>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5"/>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5"/>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5"/>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5"/>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5"/>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5"/>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5"/>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5"/>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5"/>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5"/>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5"/>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5"/>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5"/>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5"/>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0"/>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5"/>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5"/>
      <c r="B71" s="363">
        <v>22</v>
      </c>
      <c r="C71" s="1815">
        <v>42979</v>
      </c>
      <c r="D71" s="1816"/>
      <c r="E71" s="1816"/>
      <c r="F71" s="1816"/>
      <c r="G71" s="1812"/>
      <c r="H71" s="1813"/>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700" t="s">
        <v>318</v>
      </c>
      <c r="C1" s="1700"/>
      <c r="D1" s="1700"/>
      <c r="E1" s="1700"/>
      <c r="F1" s="1700"/>
      <c r="G1" s="1700"/>
      <c r="H1" s="1700"/>
      <c r="I1" s="214"/>
      <c r="J1" s="214"/>
      <c r="K1" s="214"/>
      <c r="L1" s="214"/>
      <c r="M1" s="214"/>
      <c r="N1" s="214"/>
      <c r="O1" s="214"/>
      <c r="P1" s="214"/>
      <c r="Q1" s="214"/>
      <c r="R1" s="214"/>
      <c r="S1" s="214"/>
      <c r="T1" s="214"/>
      <c r="U1" s="214"/>
      <c r="V1" s="214"/>
      <c r="W1" s="214"/>
      <c r="X1" s="260"/>
      <c r="Y1" s="218"/>
      <c r="Z1" s="218"/>
      <c r="AA1" s="218"/>
      <c r="AB1" s="218"/>
      <c r="AC1" s="218"/>
      <c r="AD1" s="218"/>
      <c r="AE1" s="218"/>
      <c r="AF1" s="218"/>
      <c r="AG1" s="2"/>
    </row>
    <row r="2" spans="1:33" ht="6" customHeight="1" x14ac:dyDescent="0.2">
      <c r="A2" s="2"/>
      <c r="B2" s="1625"/>
      <c r="C2" s="1625"/>
      <c r="D2" s="1625"/>
      <c r="E2" s="16"/>
      <c r="F2" s="16"/>
      <c r="G2" s="16"/>
      <c r="H2" s="16"/>
      <c r="I2" s="16"/>
      <c r="J2" s="212"/>
      <c r="K2" s="212"/>
      <c r="L2" s="212"/>
      <c r="M2" s="212"/>
      <c r="N2" s="212"/>
      <c r="O2" s="212"/>
      <c r="P2" s="212"/>
      <c r="Q2" s="212"/>
      <c r="R2" s="212"/>
      <c r="S2" s="212"/>
      <c r="T2" s="212"/>
      <c r="U2" s="212"/>
      <c r="V2" s="212"/>
      <c r="W2" s="212"/>
      <c r="X2" s="212"/>
      <c r="Y2" s="212"/>
      <c r="Z2" s="4"/>
      <c r="AA2" s="4"/>
      <c r="AB2" s="4"/>
      <c r="AC2" s="4"/>
      <c r="AD2" s="4"/>
      <c r="AE2" s="4"/>
      <c r="AF2" s="4"/>
      <c r="AG2" s="223"/>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3"/>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2"/>
    </row>
    <row r="5" spans="1:33" ht="3.75" customHeight="1" x14ac:dyDescent="0.2">
      <c r="A5" s="2"/>
      <c r="B5" s="4"/>
      <c r="C5" s="8"/>
      <c r="D5" s="8"/>
      <c r="E5" s="8"/>
      <c r="F5" s="1817"/>
      <c r="G5" s="1817"/>
      <c r="H5" s="1817"/>
      <c r="I5" s="1817"/>
      <c r="J5" s="1817"/>
      <c r="K5" s="1817"/>
      <c r="L5" s="1817"/>
      <c r="M5" s="8"/>
      <c r="N5" s="8"/>
      <c r="O5" s="8"/>
      <c r="P5" s="8"/>
      <c r="Q5" s="8"/>
      <c r="R5" s="3"/>
      <c r="S5" s="3"/>
      <c r="T5" s="3"/>
      <c r="U5" s="61"/>
      <c r="V5" s="3"/>
      <c r="W5" s="3"/>
      <c r="X5" s="3"/>
      <c r="Y5" s="3"/>
      <c r="Z5" s="3"/>
      <c r="AA5" s="3"/>
      <c r="AB5" s="3"/>
      <c r="AC5" s="3"/>
      <c r="AD5" s="3"/>
      <c r="AE5" s="3"/>
      <c r="AF5" s="4"/>
      <c r="AG5" s="223"/>
    </row>
    <row r="6" spans="1:33" ht="9.75" customHeight="1" x14ac:dyDescent="0.2">
      <c r="A6" s="2"/>
      <c r="B6" s="4"/>
      <c r="C6" s="8"/>
      <c r="D6" s="8"/>
      <c r="E6" s="10"/>
      <c r="F6" s="1814"/>
      <c r="G6" s="1814"/>
      <c r="H6" s="1814"/>
      <c r="I6" s="1814"/>
      <c r="J6" s="1814"/>
      <c r="K6" s="1814"/>
      <c r="L6" s="1814"/>
      <c r="M6" s="1814"/>
      <c r="N6" s="1814"/>
      <c r="O6" s="1814"/>
      <c r="P6" s="1814"/>
      <c r="Q6" s="1814"/>
      <c r="R6" s="1814"/>
      <c r="S6" s="1814"/>
      <c r="T6" s="1814"/>
      <c r="U6" s="1814"/>
      <c r="V6" s="1814"/>
      <c r="W6" s="10"/>
      <c r="X6" s="1814"/>
      <c r="Y6" s="1814"/>
      <c r="Z6" s="1814"/>
      <c r="AA6" s="1814"/>
      <c r="AB6" s="1814"/>
      <c r="AC6" s="1814"/>
      <c r="AD6" s="1814"/>
      <c r="AE6" s="10"/>
      <c r="AF6" s="4"/>
      <c r="AG6" s="223"/>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3"/>
    </row>
    <row r="8" spans="1:33" s="50" customFormat="1" ht="13.5" hidden="1" customHeight="1" x14ac:dyDescent="0.2">
      <c r="A8" s="47"/>
      <c r="B8" s="48"/>
      <c r="C8" s="1818"/>
      <c r="D8" s="1818"/>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7"/>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7"/>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4"/>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3"/>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3"/>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3"/>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3"/>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3"/>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3"/>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3"/>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3"/>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3"/>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3"/>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3"/>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3"/>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3"/>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3"/>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3"/>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3"/>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3"/>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3"/>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3"/>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3"/>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3"/>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3"/>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3"/>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3"/>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3"/>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3"/>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3"/>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3"/>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3"/>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3"/>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3"/>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3"/>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3"/>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3"/>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3"/>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3"/>
    </row>
    <row r="47" spans="1:33" ht="11.25" customHeight="1" x14ac:dyDescent="0.2">
      <c r="A47" s="2"/>
      <c r="B47" s="4"/>
      <c r="C47" s="8"/>
      <c r="D47" s="8"/>
      <c r="E47" s="10"/>
      <c r="F47" s="1814"/>
      <c r="G47" s="1814"/>
      <c r="H47" s="1814"/>
      <c r="I47" s="1814"/>
      <c r="J47" s="1814"/>
      <c r="K47" s="1814"/>
      <c r="L47" s="1814"/>
      <c r="M47" s="1814"/>
      <c r="N47" s="1814"/>
      <c r="O47" s="1814"/>
      <c r="P47" s="1814"/>
      <c r="Q47" s="1814"/>
      <c r="R47" s="1814"/>
      <c r="S47" s="1814"/>
      <c r="T47" s="1814"/>
      <c r="U47" s="1814"/>
      <c r="V47" s="1814"/>
      <c r="W47" s="10"/>
      <c r="X47" s="1814"/>
      <c r="Y47" s="1814"/>
      <c r="Z47" s="1814"/>
      <c r="AA47" s="1814"/>
      <c r="AB47" s="1814"/>
      <c r="AC47" s="1814"/>
      <c r="AD47" s="1814"/>
      <c r="AE47" s="10"/>
      <c r="AF47" s="4"/>
      <c r="AG47" s="223"/>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3"/>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3"/>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7"/>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3"/>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3"/>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3"/>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3"/>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3"/>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3"/>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3"/>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3"/>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3"/>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3"/>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3"/>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3"/>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3"/>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3"/>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3"/>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3"/>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3"/>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3"/>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3"/>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3"/>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1"/>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3"/>
    </row>
    <row r="73" spans="1:33" ht="13.5" customHeight="1" x14ac:dyDescent="0.2">
      <c r="A73" s="2"/>
      <c r="B73" s="1"/>
      <c r="C73" s="1"/>
      <c r="D73" s="1"/>
      <c r="I73" s="4"/>
      <c r="J73" s="4"/>
      <c r="K73" s="4"/>
      <c r="L73" s="4"/>
      <c r="M73" s="4"/>
      <c r="N73" s="4"/>
      <c r="O73" s="4"/>
      <c r="P73" s="4"/>
      <c r="Q73" s="4"/>
      <c r="R73" s="4"/>
      <c r="S73" s="4"/>
      <c r="T73" s="4"/>
      <c r="U73" s="4"/>
      <c r="V73" s="68"/>
      <c r="W73" s="4"/>
      <c r="X73" s="4"/>
      <c r="Y73" s="4"/>
      <c r="Z73" s="1559">
        <v>42979</v>
      </c>
      <c r="AA73" s="1559"/>
      <c r="AB73" s="1559"/>
      <c r="AC73" s="1559"/>
      <c r="AD73" s="1559"/>
      <c r="AE73" s="1559"/>
      <c r="AF73" s="363">
        <v>23</v>
      </c>
      <c r="AG73" s="223"/>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1"/>
      <c r="B1" s="331"/>
      <c r="C1" s="331"/>
      <c r="D1" s="331"/>
      <c r="E1" s="331"/>
    </row>
    <row r="2" spans="1:5" ht="13.5" customHeight="1" x14ac:dyDescent="0.2">
      <c r="A2" s="331"/>
      <c r="B2" s="331"/>
      <c r="C2" s="331"/>
      <c r="D2" s="331"/>
      <c r="E2" s="331"/>
    </row>
    <row r="3" spans="1:5" ht="13.5" customHeight="1" x14ac:dyDescent="0.2">
      <c r="A3" s="331"/>
      <c r="B3" s="331"/>
      <c r="C3" s="331"/>
      <c r="D3" s="331"/>
      <c r="E3" s="331"/>
    </row>
    <row r="4" spans="1:5" s="7" customFormat="1" ht="13.5" customHeight="1" x14ac:dyDescent="0.2">
      <c r="A4" s="331"/>
      <c r="B4" s="331"/>
      <c r="C4" s="331"/>
      <c r="D4" s="331"/>
      <c r="E4" s="331"/>
    </row>
    <row r="5" spans="1:5" ht="13.5" customHeight="1" x14ac:dyDescent="0.2">
      <c r="A5" s="331"/>
      <c r="B5" s="331"/>
      <c r="C5" s="331"/>
      <c r="D5" s="331"/>
      <c r="E5" s="331"/>
    </row>
    <row r="6" spans="1:5" ht="13.5" customHeight="1" x14ac:dyDescent="0.2">
      <c r="A6" s="331"/>
      <c r="B6" s="331"/>
      <c r="C6" s="331"/>
      <c r="D6" s="331"/>
      <c r="E6" s="331"/>
    </row>
    <row r="7" spans="1:5" ht="13.5" customHeight="1" x14ac:dyDescent="0.2">
      <c r="A7" s="331"/>
      <c r="B7" s="331"/>
      <c r="C7" s="331"/>
      <c r="D7" s="331"/>
      <c r="E7" s="331"/>
    </row>
    <row r="8" spans="1:5" ht="13.5" customHeight="1" x14ac:dyDescent="0.2">
      <c r="A8" s="331"/>
      <c r="B8" s="331"/>
      <c r="C8" s="331"/>
      <c r="D8" s="331"/>
      <c r="E8" s="331"/>
    </row>
    <row r="9" spans="1:5" ht="13.5" customHeight="1" x14ac:dyDescent="0.2">
      <c r="A9" s="331"/>
      <c r="B9" s="331"/>
      <c r="C9" s="331"/>
      <c r="D9" s="331"/>
      <c r="E9" s="331"/>
    </row>
    <row r="10" spans="1:5" ht="13.5" customHeight="1" x14ac:dyDescent="0.2">
      <c r="A10" s="331"/>
      <c r="B10" s="331"/>
      <c r="C10" s="331"/>
      <c r="D10" s="331"/>
      <c r="E10" s="331"/>
    </row>
    <row r="11" spans="1:5" ht="13.5" customHeight="1" x14ac:dyDescent="0.2">
      <c r="A11" s="331"/>
      <c r="B11" s="331"/>
      <c r="C11" s="331"/>
      <c r="D11" s="331"/>
      <c r="E11" s="331"/>
    </row>
    <row r="12" spans="1:5" ht="13.5" customHeight="1" x14ac:dyDescent="0.2">
      <c r="A12" s="331"/>
      <c r="B12" s="331"/>
      <c r="C12" s="331"/>
      <c r="D12" s="331"/>
      <c r="E12" s="331"/>
    </row>
    <row r="13" spans="1:5" ht="13.5" customHeight="1" x14ac:dyDescent="0.2">
      <c r="A13" s="331"/>
      <c r="B13" s="331"/>
      <c r="C13" s="331"/>
      <c r="D13" s="331"/>
      <c r="E13" s="331"/>
    </row>
    <row r="14" spans="1:5" ht="13.5" customHeight="1" x14ac:dyDescent="0.2">
      <c r="A14" s="331"/>
      <c r="B14" s="331"/>
      <c r="C14" s="331"/>
      <c r="D14" s="331"/>
      <c r="E14" s="331"/>
    </row>
    <row r="15" spans="1:5" ht="13.5" customHeight="1" x14ac:dyDescent="0.2">
      <c r="A15" s="331"/>
      <c r="B15" s="331"/>
      <c r="C15" s="331"/>
      <c r="D15" s="331"/>
      <c r="E15" s="331"/>
    </row>
    <row r="16" spans="1:5" ht="13.5" customHeight="1" x14ac:dyDescent="0.2">
      <c r="A16" s="331"/>
      <c r="B16" s="331"/>
      <c r="C16" s="331"/>
      <c r="D16" s="331"/>
      <c r="E16" s="331"/>
    </row>
    <row r="17" spans="1:5" ht="13.5" customHeight="1" x14ac:dyDescent="0.2">
      <c r="A17" s="331"/>
      <c r="B17" s="331"/>
      <c r="C17" s="331"/>
      <c r="D17" s="331"/>
      <c r="E17" s="331"/>
    </row>
    <row r="18" spans="1:5" ht="13.5" customHeight="1" x14ac:dyDescent="0.2">
      <c r="A18" s="331"/>
      <c r="B18" s="331"/>
      <c r="C18" s="331"/>
      <c r="D18" s="331"/>
      <c r="E18" s="331"/>
    </row>
    <row r="19" spans="1:5" ht="13.5" customHeight="1" x14ac:dyDescent="0.2">
      <c r="A19" s="331"/>
      <c r="B19" s="331"/>
      <c r="C19" s="331"/>
      <c r="D19" s="331"/>
      <c r="E19" s="331"/>
    </row>
    <row r="20" spans="1:5" ht="13.5" customHeight="1" x14ac:dyDescent="0.2">
      <c r="A20" s="331"/>
      <c r="B20" s="331"/>
      <c r="C20" s="331"/>
      <c r="D20" s="331"/>
      <c r="E20" s="331"/>
    </row>
    <row r="21" spans="1:5" ht="13.5" customHeight="1" x14ac:dyDescent="0.2">
      <c r="A21" s="331"/>
      <c r="B21" s="331"/>
      <c r="C21" s="331"/>
      <c r="D21" s="331"/>
      <c r="E21" s="331"/>
    </row>
    <row r="22" spans="1:5" ht="13.5" customHeight="1" x14ac:dyDescent="0.2">
      <c r="A22" s="331"/>
      <c r="B22" s="331"/>
      <c r="C22" s="331"/>
      <c r="D22" s="331"/>
      <c r="E22" s="331"/>
    </row>
    <row r="23" spans="1:5" ht="13.5" customHeight="1" x14ac:dyDescent="0.2">
      <c r="A23" s="331"/>
      <c r="B23" s="331"/>
      <c r="C23" s="331"/>
      <c r="D23" s="331"/>
      <c r="E23" s="331"/>
    </row>
    <row r="24" spans="1:5" ht="13.5" customHeight="1" x14ac:dyDescent="0.2">
      <c r="A24" s="331"/>
      <c r="B24" s="331"/>
      <c r="C24" s="331"/>
      <c r="D24" s="331"/>
      <c r="E24" s="331"/>
    </row>
    <row r="25" spans="1:5" ht="13.5" customHeight="1" x14ac:dyDescent="0.2">
      <c r="A25" s="331"/>
      <c r="B25" s="331"/>
      <c r="C25" s="331"/>
      <c r="D25" s="331"/>
      <c r="E25" s="331"/>
    </row>
    <row r="26" spans="1:5" ht="13.5" customHeight="1" x14ac:dyDescent="0.2">
      <c r="A26" s="331"/>
      <c r="B26" s="331"/>
      <c r="C26" s="331"/>
      <c r="D26" s="331"/>
      <c r="E26" s="331"/>
    </row>
    <row r="27" spans="1:5" ht="13.5" customHeight="1" x14ac:dyDescent="0.2">
      <c r="A27" s="331"/>
      <c r="B27" s="331"/>
      <c r="C27" s="331"/>
      <c r="D27" s="331"/>
      <c r="E27" s="331"/>
    </row>
    <row r="28" spans="1:5" ht="13.5" customHeight="1" x14ac:dyDescent="0.2">
      <c r="A28" s="331"/>
      <c r="B28" s="331"/>
      <c r="C28" s="331"/>
      <c r="D28" s="331"/>
      <c r="E28" s="331"/>
    </row>
    <row r="29" spans="1:5" ht="13.5" customHeight="1" x14ac:dyDescent="0.2">
      <c r="A29" s="331"/>
      <c r="B29" s="331"/>
      <c r="C29" s="331"/>
      <c r="D29" s="331"/>
      <c r="E29" s="331"/>
    </row>
    <row r="30" spans="1:5" ht="13.5" customHeight="1" x14ac:dyDescent="0.2">
      <c r="A30" s="331"/>
      <c r="B30" s="331"/>
      <c r="C30" s="331"/>
      <c r="D30" s="331"/>
      <c r="E30" s="331"/>
    </row>
    <row r="31" spans="1:5" ht="13.5" customHeight="1" x14ac:dyDescent="0.2">
      <c r="A31" s="331"/>
      <c r="B31" s="331"/>
      <c r="C31" s="331"/>
      <c r="D31" s="331"/>
      <c r="E31" s="331"/>
    </row>
    <row r="32" spans="1:5" ht="13.5" customHeight="1" x14ac:dyDescent="0.2">
      <c r="A32" s="331"/>
      <c r="B32" s="331"/>
      <c r="C32" s="331"/>
      <c r="D32" s="331"/>
      <c r="E32" s="331"/>
    </row>
    <row r="33" spans="1:5" ht="13.5" customHeight="1" x14ac:dyDescent="0.2">
      <c r="A33" s="331"/>
      <c r="B33" s="331"/>
      <c r="C33" s="331"/>
      <c r="D33" s="331"/>
      <c r="E33" s="331"/>
    </row>
    <row r="34" spans="1:5" ht="13.5" customHeight="1" x14ac:dyDescent="0.2">
      <c r="A34" s="331"/>
      <c r="B34" s="331"/>
      <c r="C34" s="331"/>
      <c r="D34" s="331"/>
      <c r="E34" s="331"/>
    </row>
    <row r="35" spans="1:5" ht="13.5" customHeight="1" x14ac:dyDescent="0.2">
      <c r="A35" s="331"/>
      <c r="B35" s="331"/>
      <c r="C35" s="331"/>
      <c r="D35" s="331"/>
      <c r="E35" s="331"/>
    </row>
    <row r="36" spans="1:5" ht="13.5" customHeight="1" x14ac:dyDescent="0.2">
      <c r="A36" s="331"/>
      <c r="B36" s="331"/>
      <c r="C36" s="331"/>
      <c r="D36" s="331"/>
      <c r="E36" s="331"/>
    </row>
    <row r="37" spans="1:5" ht="13.5" customHeight="1" x14ac:dyDescent="0.2">
      <c r="A37" s="331"/>
      <c r="B37" s="331"/>
      <c r="C37" s="331"/>
      <c r="D37" s="331"/>
      <c r="E37" s="331"/>
    </row>
    <row r="38" spans="1:5" ht="13.5" customHeight="1" x14ac:dyDescent="0.2">
      <c r="A38" s="331"/>
      <c r="B38" s="331"/>
      <c r="C38" s="331"/>
      <c r="D38" s="331"/>
      <c r="E38" s="331"/>
    </row>
    <row r="39" spans="1:5" ht="13.5" customHeight="1" x14ac:dyDescent="0.2">
      <c r="A39" s="331"/>
      <c r="B39" s="331"/>
      <c r="C39" s="331"/>
      <c r="D39" s="331"/>
      <c r="E39" s="331"/>
    </row>
    <row r="40" spans="1:5" ht="13.5" customHeight="1" x14ac:dyDescent="0.2">
      <c r="A40" s="331"/>
      <c r="B40" s="331"/>
      <c r="C40" s="331"/>
      <c r="D40" s="331"/>
      <c r="E40" s="331"/>
    </row>
    <row r="41" spans="1:5" ht="18.75" customHeight="1" x14ac:dyDescent="0.2">
      <c r="A41" s="331"/>
      <c r="B41" s="331" t="s">
        <v>314</v>
      </c>
      <c r="C41" s="331"/>
      <c r="D41" s="331"/>
      <c r="E41" s="331"/>
    </row>
    <row r="42" spans="1:5" ht="9" customHeight="1" x14ac:dyDescent="0.2">
      <c r="A42" s="330"/>
      <c r="B42" s="373"/>
      <c r="C42" s="374"/>
      <c r="D42" s="375"/>
      <c r="E42" s="330"/>
    </row>
    <row r="43" spans="1:5" ht="13.5" customHeight="1" x14ac:dyDescent="0.2">
      <c r="A43" s="330"/>
      <c r="B43" s="373"/>
      <c r="C43" s="370"/>
      <c r="D43" s="376" t="s">
        <v>311</v>
      </c>
      <c r="E43" s="330"/>
    </row>
    <row r="44" spans="1:5" ht="13.5" customHeight="1" x14ac:dyDescent="0.2">
      <c r="A44" s="330"/>
      <c r="B44" s="373"/>
      <c r="C44" s="381"/>
      <c r="D44" s="596" t="s">
        <v>417</v>
      </c>
      <c r="E44" s="330"/>
    </row>
    <row r="45" spans="1:5" ht="13.5" customHeight="1" x14ac:dyDescent="0.2">
      <c r="A45" s="330"/>
      <c r="B45" s="373"/>
      <c r="C45" s="377"/>
      <c r="D45" s="375"/>
      <c r="E45" s="330"/>
    </row>
    <row r="46" spans="1:5" ht="13.5" customHeight="1" x14ac:dyDescent="0.2">
      <c r="A46" s="330"/>
      <c r="B46" s="373"/>
      <c r="C46" s="371"/>
      <c r="D46" s="376" t="s">
        <v>312</v>
      </c>
      <c r="E46" s="330"/>
    </row>
    <row r="47" spans="1:5" ht="13.5" customHeight="1" x14ac:dyDescent="0.2">
      <c r="A47" s="330"/>
      <c r="B47" s="373"/>
      <c r="C47" s="374"/>
      <c r="D47" s="1037" t="s">
        <v>417</v>
      </c>
      <c r="E47" s="330"/>
    </row>
    <row r="48" spans="1:5" ht="13.5" customHeight="1" x14ac:dyDescent="0.2">
      <c r="A48" s="330"/>
      <c r="B48" s="373"/>
      <c r="C48" s="374"/>
      <c r="D48" s="375"/>
      <c r="E48" s="330"/>
    </row>
    <row r="49" spans="1:5" ht="13.5" customHeight="1" x14ac:dyDescent="0.2">
      <c r="A49" s="330"/>
      <c r="B49" s="373"/>
      <c r="C49" s="372"/>
      <c r="D49" s="376" t="s">
        <v>313</v>
      </c>
      <c r="E49" s="330"/>
    </row>
    <row r="50" spans="1:5" ht="13.5" customHeight="1" x14ac:dyDescent="0.2">
      <c r="A50" s="330"/>
      <c r="B50" s="373"/>
      <c r="C50" s="374"/>
      <c r="D50" s="596" t="s">
        <v>478</v>
      </c>
      <c r="E50" s="330"/>
    </row>
    <row r="51" spans="1:5" ht="25.5" customHeight="1" x14ac:dyDescent="0.2">
      <c r="A51" s="330"/>
      <c r="B51" s="378"/>
      <c r="C51" s="379"/>
      <c r="D51" s="380"/>
      <c r="E51" s="330"/>
    </row>
    <row r="52" spans="1:5" x14ac:dyDescent="0.2">
      <c r="A52" s="330"/>
      <c r="B52" s="331"/>
      <c r="C52" s="333"/>
      <c r="D52" s="332"/>
      <c r="E52" s="330"/>
    </row>
    <row r="53" spans="1:5" s="92" customFormat="1" x14ac:dyDescent="0.2">
      <c r="A53" s="330"/>
      <c r="B53" s="331"/>
      <c r="C53" s="333"/>
      <c r="D53" s="332"/>
      <c r="E53" s="330"/>
    </row>
    <row r="54" spans="1:5" ht="94.5" customHeight="1" x14ac:dyDescent="0.2">
      <c r="A54" s="330"/>
      <c r="B54" s="331"/>
      <c r="C54" s="333"/>
      <c r="D54" s="332"/>
      <c r="E54" s="330"/>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7"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553" t="s">
        <v>302</v>
      </c>
      <c r="C1" s="1554"/>
      <c r="D1" s="1554"/>
      <c r="E1" s="1554"/>
      <c r="F1" s="25"/>
      <c r="G1" s="25"/>
      <c r="H1" s="25"/>
      <c r="I1" s="25"/>
      <c r="J1" s="25"/>
      <c r="K1" s="25"/>
      <c r="L1" s="25"/>
      <c r="M1" s="324"/>
      <c r="N1" s="324"/>
      <c r="O1" s="26"/>
    </row>
    <row r="2" spans="1:15" ht="8.25" customHeight="1" x14ac:dyDescent="0.2">
      <c r="A2" s="24"/>
      <c r="B2" s="329"/>
      <c r="C2" s="325"/>
      <c r="D2" s="325"/>
      <c r="E2" s="325"/>
      <c r="F2" s="325"/>
      <c r="G2" s="325"/>
      <c r="H2" s="326"/>
      <c r="I2" s="326"/>
      <c r="J2" s="326"/>
      <c r="K2" s="326"/>
      <c r="L2" s="326"/>
      <c r="M2" s="326"/>
      <c r="N2" s="327"/>
      <c r="O2" s="28"/>
    </row>
    <row r="3" spans="1:15" s="32" customFormat="1" ht="11.25" customHeight="1" x14ac:dyDescent="0.2">
      <c r="A3" s="29"/>
      <c r="B3" s="30"/>
      <c r="C3" s="1555" t="s">
        <v>54</v>
      </c>
      <c r="D3" s="1555"/>
      <c r="E3" s="1555"/>
      <c r="F3" s="1555"/>
      <c r="G3" s="1555"/>
      <c r="H3" s="1555"/>
      <c r="I3" s="1555"/>
      <c r="J3" s="1555"/>
      <c r="K3" s="1555"/>
      <c r="L3" s="1555"/>
      <c r="M3" s="1555"/>
      <c r="N3" s="328"/>
      <c r="O3" s="31"/>
    </row>
    <row r="4" spans="1:15" s="32" customFormat="1" ht="11.25" x14ac:dyDescent="0.2">
      <c r="A4" s="29"/>
      <c r="B4" s="30"/>
      <c r="C4" s="1555"/>
      <c r="D4" s="1555"/>
      <c r="E4" s="1555"/>
      <c r="F4" s="1555"/>
      <c r="G4" s="1555"/>
      <c r="H4" s="1555"/>
      <c r="I4" s="1555"/>
      <c r="J4" s="1555"/>
      <c r="K4" s="1555"/>
      <c r="L4" s="1555"/>
      <c r="M4" s="1555"/>
      <c r="N4" s="328"/>
      <c r="O4" s="31"/>
    </row>
    <row r="5" spans="1:15" s="32" customFormat="1" ht="3" customHeight="1" x14ac:dyDescent="0.2">
      <c r="A5" s="29"/>
      <c r="B5" s="30"/>
      <c r="C5" s="33"/>
      <c r="D5" s="33"/>
      <c r="E5" s="33"/>
      <c r="F5" s="33"/>
      <c r="G5" s="33"/>
      <c r="H5" s="33"/>
      <c r="I5" s="33"/>
      <c r="J5" s="30"/>
      <c r="K5" s="30"/>
      <c r="L5" s="30"/>
      <c r="M5" s="34"/>
      <c r="N5" s="328"/>
      <c r="O5" s="31"/>
    </row>
    <row r="6" spans="1:15" s="32" customFormat="1" ht="18" customHeight="1" x14ac:dyDescent="0.2">
      <c r="A6" s="29"/>
      <c r="B6" s="30"/>
      <c r="C6" s="35"/>
      <c r="D6" s="1556" t="s">
        <v>424</v>
      </c>
      <c r="E6" s="1556"/>
      <c r="F6" s="1556"/>
      <c r="G6" s="1556"/>
      <c r="H6" s="1556"/>
      <c r="I6" s="1556"/>
      <c r="J6" s="1556"/>
      <c r="K6" s="1556"/>
      <c r="L6" s="1556"/>
      <c r="M6" s="1556"/>
      <c r="N6" s="328"/>
      <c r="O6" s="31"/>
    </row>
    <row r="7" spans="1:15" s="32" customFormat="1" ht="3" customHeight="1" x14ac:dyDescent="0.2">
      <c r="A7" s="29"/>
      <c r="B7" s="30"/>
      <c r="C7" s="33"/>
      <c r="D7" s="33"/>
      <c r="E7" s="33"/>
      <c r="F7" s="33"/>
      <c r="G7" s="33"/>
      <c r="H7" s="33"/>
      <c r="I7" s="33"/>
      <c r="J7" s="30"/>
      <c r="K7" s="30"/>
      <c r="L7" s="30"/>
      <c r="M7" s="34"/>
      <c r="N7" s="328"/>
      <c r="O7" s="31"/>
    </row>
    <row r="8" spans="1:15" s="32" customFormat="1" ht="92.25" customHeight="1" x14ac:dyDescent="0.2">
      <c r="A8" s="29"/>
      <c r="B8" s="30"/>
      <c r="C8" s="33"/>
      <c r="D8" s="1558" t="s">
        <v>425</v>
      </c>
      <c r="E8" s="1556"/>
      <c r="F8" s="1556"/>
      <c r="G8" s="1556"/>
      <c r="H8" s="1556"/>
      <c r="I8" s="1556"/>
      <c r="J8" s="1556"/>
      <c r="K8" s="1556"/>
      <c r="L8" s="1556"/>
      <c r="M8" s="1556"/>
      <c r="N8" s="328"/>
      <c r="O8" s="31"/>
    </row>
    <row r="9" spans="1:15" s="32" customFormat="1" ht="3" customHeight="1" x14ac:dyDescent="0.2">
      <c r="A9" s="29"/>
      <c r="B9" s="30"/>
      <c r="C9" s="33"/>
      <c r="D9" s="33"/>
      <c r="E9" s="33"/>
      <c r="F9" s="33"/>
      <c r="G9" s="33"/>
      <c r="H9" s="33"/>
      <c r="I9" s="33"/>
      <c r="J9" s="30"/>
      <c r="K9" s="30"/>
      <c r="L9" s="30"/>
      <c r="M9" s="34"/>
      <c r="N9" s="328"/>
      <c r="O9" s="31"/>
    </row>
    <row r="10" spans="1:15" s="32" customFormat="1" ht="67.5" customHeight="1" x14ac:dyDescent="0.2">
      <c r="A10" s="29"/>
      <c r="B10" s="30"/>
      <c r="C10" s="33"/>
      <c r="D10" s="1557" t="s">
        <v>426</v>
      </c>
      <c r="E10" s="1557"/>
      <c r="F10" s="1557"/>
      <c r="G10" s="1557"/>
      <c r="H10" s="1557"/>
      <c r="I10" s="1557"/>
      <c r="J10" s="1557"/>
      <c r="K10" s="1557"/>
      <c r="L10" s="1557"/>
      <c r="M10" s="1557"/>
      <c r="N10" s="328"/>
      <c r="O10" s="31"/>
    </row>
    <row r="11" spans="1:15" s="32" customFormat="1" ht="3" customHeight="1" x14ac:dyDescent="0.2">
      <c r="A11" s="29"/>
      <c r="B11" s="30"/>
      <c r="C11" s="33"/>
      <c r="D11" s="210"/>
      <c r="E11" s="210"/>
      <c r="F11" s="210"/>
      <c r="G11" s="210"/>
      <c r="H11" s="210"/>
      <c r="I11" s="210"/>
      <c r="J11" s="210"/>
      <c r="K11" s="210"/>
      <c r="L11" s="210"/>
      <c r="M11" s="210"/>
      <c r="N11" s="328"/>
      <c r="O11" s="31"/>
    </row>
    <row r="12" spans="1:15" s="32" customFormat="1" ht="53.25" customHeight="1" x14ac:dyDescent="0.2">
      <c r="A12" s="29"/>
      <c r="B12" s="30"/>
      <c r="C12" s="33"/>
      <c r="D12" s="1556" t="s">
        <v>427</v>
      </c>
      <c r="E12" s="1556"/>
      <c r="F12" s="1556"/>
      <c r="G12" s="1556"/>
      <c r="H12" s="1556"/>
      <c r="I12" s="1556"/>
      <c r="J12" s="1556"/>
      <c r="K12" s="1556"/>
      <c r="L12" s="1556"/>
      <c r="M12" s="1556"/>
      <c r="N12" s="328"/>
      <c r="O12" s="31"/>
    </row>
    <row r="13" spans="1:15" s="32" customFormat="1" ht="3" customHeight="1" x14ac:dyDescent="0.2">
      <c r="A13" s="29"/>
      <c r="B13" s="30"/>
      <c r="C13" s="33"/>
      <c r="D13" s="210"/>
      <c r="E13" s="210"/>
      <c r="F13" s="210"/>
      <c r="G13" s="210"/>
      <c r="H13" s="210"/>
      <c r="I13" s="210"/>
      <c r="J13" s="210"/>
      <c r="K13" s="210"/>
      <c r="L13" s="210"/>
      <c r="M13" s="210"/>
      <c r="N13" s="328"/>
      <c r="O13" s="31"/>
    </row>
    <row r="14" spans="1:15" s="32" customFormat="1" ht="23.25" customHeight="1" x14ac:dyDescent="0.2">
      <c r="A14" s="29"/>
      <c r="B14" s="30"/>
      <c r="C14" s="33"/>
      <c r="D14" s="1556" t="s">
        <v>428</v>
      </c>
      <c r="E14" s="1556"/>
      <c r="F14" s="1556"/>
      <c r="G14" s="1556"/>
      <c r="H14" s="1556"/>
      <c r="I14" s="1556"/>
      <c r="J14" s="1556"/>
      <c r="K14" s="1556"/>
      <c r="L14" s="1556"/>
      <c r="M14" s="1556"/>
      <c r="N14" s="328"/>
      <c r="O14" s="31"/>
    </row>
    <row r="15" spans="1:15" s="32" customFormat="1" ht="3" customHeight="1" x14ac:dyDescent="0.2">
      <c r="A15" s="29"/>
      <c r="B15" s="30"/>
      <c r="C15" s="33"/>
      <c r="D15" s="210"/>
      <c r="E15" s="210"/>
      <c r="F15" s="210"/>
      <c r="G15" s="210"/>
      <c r="H15" s="210"/>
      <c r="I15" s="210"/>
      <c r="J15" s="210"/>
      <c r="K15" s="210"/>
      <c r="L15" s="210"/>
      <c r="M15" s="210"/>
      <c r="N15" s="328"/>
      <c r="O15" s="31"/>
    </row>
    <row r="16" spans="1:15" s="32" customFormat="1" ht="23.25" customHeight="1" x14ac:dyDescent="0.2">
      <c r="A16" s="29"/>
      <c r="B16" s="30"/>
      <c r="C16" s="33"/>
      <c r="D16" s="1556" t="s">
        <v>429</v>
      </c>
      <c r="E16" s="1556"/>
      <c r="F16" s="1556"/>
      <c r="G16" s="1556"/>
      <c r="H16" s="1556"/>
      <c r="I16" s="1556"/>
      <c r="J16" s="1556"/>
      <c r="K16" s="1556"/>
      <c r="L16" s="1556"/>
      <c r="M16" s="1556"/>
      <c r="N16" s="328"/>
      <c r="O16" s="31"/>
    </row>
    <row r="17" spans="1:19" s="32" customFormat="1" ht="3" customHeight="1" x14ac:dyDescent="0.2">
      <c r="A17" s="29"/>
      <c r="B17" s="30"/>
      <c r="C17" s="33"/>
      <c r="D17" s="210"/>
      <c r="E17" s="210"/>
      <c r="F17" s="210"/>
      <c r="G17" s="210"/>
      <c r="H17" s="210"/>
      <c r="I17" s="210"/>
      <c r="J17" s="210"/>
      <c r="K17" s="210"/>
      <c r="L17" s="210"/>
      <c r="M17" s="210"/>
      <c r="N17" s="328"/>
      <c r="O17" s="31"/>
    </row>
    <row r="18" spans="1:19" s="32" customFormat="1" ht="23.25" customHeight="1" x14ac:dyDescent="0.2">
      <c r="A18" s="29"/>
      <c r="B18" s="30"/>
      <c r="C18" s="33"/>
      <c r="D18" s="1558" t="s">
        <v>430</v>
      </c>
      <c r="E18" s="1556"/>
      <c r="F18" s="1556"/>
      <c r="G18" s="1556"/>
      <c r="H18" s="1556"/>
      <c r="I18" s="1556"/>
      <c r="J18" s="1556"/>
      <c r="K18" s="1556"/>
      <c r="L18" s="1556"/>
      <c r="M18" s="1556"/>
      <c r="N18" s="328"/>
      <c r="O18" s="31"/>
    </row>
    <row r="19" spans="1:19" s="32" customFormat="1" ht="3" customHeight="1" x14ac:dyDescent="0.2">
      <c r="A19" s="29"/>
      <c r="B19" s="30"/>
      <c r="C19" s="33"/>
      <c r="D19" s="210"/>
      <c r="E19" s="210"/>
      <c r="F19" s="210"/>
      <c r="G19" s="210"/>
      <c r="H19" s="210"/>
      <c r="I19" s="210"/>
      <c r="J19" s="210"/>
      <c r="K19" s="210"/>
      <c r="L19" s="210"/>
      <c r="M19" s="210"/>
      <c r="N19" s="328"/>
      <c r="O19" s="31"/>
    </row>
    <row r="20" spans="1:19" s="32" customFormat="1" ht="14.25" customHeight="1" x14ac:dyDescent="0.2">
      <c r="A20" s="29"/>
      <c r="B20" s="30"/>
      <c r="C20" s="33"/>
      <c r="D20" s="1556" t="s">
        <v>431</v>
      </c>
      <c r="E20" s="1556"/>
      <c r="F20" s="1556"/>
      <c r="G20" s="1556"/>
      <c r="H20" s="1556"/>
      <c r="I20" s="1556"/>
      <c r="J20" s="1556"/>
      <c r="K20" s="1556"/>
      <c r="L20" s="1556"/>
      <c r="M20" s="1556"/>
      <c r="N20" s="328"/>
      <c r="O20" s="31"/>
    </row>
    <row r="21" spans="1:19" s="32" customFormat="1" ht="3" customHeight="1" x14ac:dyDescent="0.2">
      <c r="A21" s="29"/>
      <c r="B21" s="30"/>
      <c r="C21" s="33"/>
      <c r="D21" s="210"/>
      <c r="E21" s="210"/>
      <c r="F21" s="210"/>
      <c r="G21" s="210"/>
      <c r="H21" s="210"/>
      <c r="I21" s="210"/>
      <c r="J21" s="210"/>
      <c r="K21" s="210"/>
      <c r="L21" s="210"/>
      <c r="M21" s="210"/>
      <c r="N21" s="328"/>
      <c r="O21" s="31"/>
    </row>
    <row r="22" spans="1:19" s="32" customFormat="1" ht="32.25" customHeight="1" x14ac:dyDescent="0.2">
      <c r="A22" s="29"/>
      <c r="B22" s="30"/>
      <c r="C22" s="33"/>
      <c r="D22" s="1556" t="s">
        <v>432</v>
      </c>
      <c r="E22" s="1556"/>
      <c r="F22" s="1556"/>
      <c r="G22" s="1556"/>
      <c r="H22" s="1556"/>
      <c r="I22" s="1556"/>
      <c r="J22" s="1556"/>
      <c r="K22" s="1556"/>
      <c r="L22" s="1556"/>
      <c r="M22" s="1556"/>
      <c r="N22" s="328"/>
      <c r="O22" s="31"/>
    </row>
    <row r="23" spans="1:19" s="32" customFormat="1" ht="3" customHeight="1" x14ac:dyDescent="0.2">
      <c r="A23" s="29"/>
      <c r="B23" s="30"/>
      <c r="C23" s="33"/>
      <c r="D23" s="210"/>
      <c r="E23" s="210"/>
      <c r="F23" s="210"/>
      <c r="G23" s="210"/>
      <c r="H23" s="210"/>
      <c r="I23" s="210"/>
      <c r="J23" s="210"/>
      <c r="K23" s="210"/>
      <c r="L23" s="210"/>
      <c r="M23" s="210"/>
      <c r="N23" s="328"/>
      <c r="O23" s="31"/>
    </row>
    <row r="24" spans="1:19" s="32" customFormat="1" ht="81.75" customHeight="1" x14ac:dyDescent="0.2">
      <c r="A24" s="29"/>
      <c r="B24" s="30"/>
      <c r="C24" s="33"/>
      <c r="D24" s="1556" t="s">
        <v>287</v>
      </c>
      <c r="E24" s="1556"/>
      <c r="F24" s="1556"/>
      <c r="G24" s="1556"/>
      <c r="H24" s="1556"/>
      <c r="I24" s="1556"/>
      <c r="J24" s="1556"/>
      <c r="K24" s="1556"/>
      <c r="L24" s="1556"/>
      <c r="M24" s="1556"/>
      <c r="N24" s="328"/>
      <c r="O24" s="31"/>
    </row>
    <row r="25" spans="1:19" s="32" customFormat="1" ht="3" customHeight="1" x14ac:dyDescent="0.2">
      <c r="A25" s="29"/>
      <c r="B25" s="30"/>
      <c r="C25" s="33"/>
      <c r="D25" s="210"/>
      <c r="E25" s="210"/>
      <c r="F25" s="210"/>
      <c r="G25" s="210"/>
      <c r="H25" s="210"/>
      <c r="I25" s="210"/>
      <c r="J25" s="210"/>
      <c r="K25" s="210"/>
      <c r="L25" s="210"/>
      <c r="M25" s="210"/>
      <c r="N25" s="328"/>
      <c r="O25" s="31"/>
    </row>
    <row r="26" spans="1:19" s="32" customFormat="1" ht="105.75" customHeight="1" x14ac:dyDescent="0.2">
      <c r="A26" s="29"/>
      <c r="B26" s="30"/>
      <c r="C26" s="33"/>
      <c r="D26" s="1561" t="s">
        <v>398</v>
      </c>
      <c r="E26" s="1561"/>
      <c r="F26" s="1561"/>
      <c r="G26" s="1561"/>
      <c r="H26" s="1561"/>
      <c r="I26" s="1561"/>
      <c r="J26" s="1561"/>
      <c r="K26" s="1561"/>
      <c r="L26" s="1561"/>
      <c r="M26" s="1561"/>
      <c r="N26" s="328"/>
      <c r="O26" s="31"/>
    </row>
    <row r="27" spans="1:19" s="32" customFormat="1" ht="3" customHeight="1" x14ac:dyDescent="0.2">
      <c r="A27" s="29"/>
      <c r="B27" s="30"/>
      <c r="C27" s="33"/>
      <c r="D27" s="44"/>
      <c r="E27" s="44"/>
      <c r="F27" s="44"/>
      <c r="G27" s="44"/>
      <c r="H27" s="44"/>
      <c r="I27" s="44"/>
      <c r="J27" s="45"/>
      <c r="K27" s="45"/>
      <c r="L27" s="45"/>
      <c r="M27" s="46"/>
      <c r="N27" s="328"/>
      <c r="O27" s="31"/>
    </row>
    <row r="28" spans="1:19" s="32" customFormat="1" ht="57" customHeight="1" x14ac:dyDescent="0.2">
      <c r="A28" s="29"/>
      <c r="B28" s="30"/>
      <c r="C28" s="35"/>
      <c r="D28" s="1556" t="s">
        <v>53</v>
      </c>
      <c r="E28" s="1564"/>
      <c r="F28" s="1564"/>
      <c r="G28" s="1564"/>
      <c r="H28" s="1564"/>
      <c r="I28" s="1564"/>
      <c r="J28" s="1564"/>
      <c r="K28" s="1564"/>
      <c r="L28" s="1564"/>
      <c r="M28" s="1564"/>
      <c r="N28" s="328"/>
      <c r="O28" s="31"/>
      <c r="S28" s="32" t="s">
        <v>34</v>
      </c>
    </row>
    <row r="29" spans="1:19" s="32" customFormat="1" ht="3" customHeight="1" x14ac:dyDescent="0.2">
      <c r="A29" s="29"/>
      <c r="B29" s="30"/>
      <c r="C29" s="35"/>
      <c r="D29" s="211"/>
      <c r="E29" s="211"/>
      <c r="F29" s="211"/>
      <c r="G29" s="211"/>
      <c r="H29" s="211"/>
      <c r="I29" s="211"/>
      <c r="J29" s="211"/>
      <c r="K29" s="211"/>
      <c r="L29" s="211"/>
      <c r="M29" s="211"/>
      <c r="N29" s="328"/>
      <c r="O29" s="31"/>
    </row>
    <row r="30" spans="1:19" s="32" customFormat="1" ht="34.5" customHeight="1" x14ac:dyDescent="0.2">
      <c r="A30" s="29"/>
      <c r="B30" s="30"/>
      <c r="C30" s="35"/>
      <c r="D30" s="1556" t="s">
        <v>52</v>
      </c>
      <c r="E30" s="1564"/>
      <c r="F30" s="1564"/>
      <c r="G30" s="1564"/>
      <c r="H30" s="1564"/>
      <c r="I30" s="1564"/>
      <c r="J30" s="1564"/>
      <c r="K30" s="1564"/>
      <c r="L30" s="1564"/>
      <c r="M30" s="1564"/>
      <c r="N30" s="328"/>
      <c r="O30" s="31"/>
    </row>
    <row r="31" spans="1:19" s="32" customFormat="1" ht="30.75" customHeight="1" x14ac:dyDescent="0.2">
      <c r="A31" s="29"/>
      <c r="B31" s="30"/>
      <c r="C31" s="37"/>
      <c r="D31" s="72"/>
      <c r="E31" s="72"/>
      <c r="F31" s="72"/>
      <c r="G31" s="72"/>
      <c r="H31" s="72"/>
      <c r="I31" s="72"/>
      <c r="J31" s="72"/>
      <c r="K31" s="72"/>
      <c r="L31" s="72"/>
      <c r="M31" s="72"/>
      <c r="N31" s="328"/>
      <c r="O31" s="31"/>
    </row>
    <row r="32" spans="1:19" s="32" customFormat="1" ht="13.5" customHeight="1" x14ac:dyDescent="0.2">
      <c r="A32" s="29"/>
      <c r="B32" s="30"/>
      <c r="C32" s="37"/>
      <c r="D32" s="316"/>
      <c r="E32" s="316"/>
      <c r="F32" s="316"/>
      <c r="G32" s="317"/>
      <c r="H32" s="318" t="s">
        <v>17</v>
      </c>
      <c r="I32" s="315"/>
      <c r="J32" s="40"/>
      <c r="K32" s="317"/>
      <c r="L32" s="318" t="s">
        <v>24</v>
      </c>
      <c r="M32" s="315"/>
      <c r="N32" s="328"/>
      <c r="O32" s="31"/>
    </row>
    <row r="33" spans="1:16" s="32" customFormat="1" ht="6" customHeight="1" x14ac:dyDescent="0.2">
      <c r="A33" s="29"/>
      <c r="B33" s="30"/>
      <c r="C33" s="37"/>
      <c r="D33" s="319"/>
      <c r="E33" s="38"/>
      <c r="F33" s="38"/>
      <c r="G33" s="40"/>
      <c r="H33" s="39"/>
      <c r="I33" s="40"/>
      <c r="J33" s="40"/>
      <c r="K33" s="321"/>
      <c r="L33" s="322"/>
      <c r="M33" s="40"/>
      <c r="N33" s="328"/>
      <c r="O33" s="31"/>
    </row>
    <row r="34" spans="1:16" s="32" customFormat="1" ht="11.25" x14ac:dyDescent="0.2">
      <c r="A34" s="29"/>
      <c r="B34" s="30"/>
      <c r="C34" s="36"/>
      <c r="D34" s="320" t="s">
        <v>44</v>
      </c>
      <c r="E34" s="38" t="s">
        <v>36</v>
      </c>
      <c r="F34" s="38"/>
      <c r="G34" s="38"/>
      <c r="H34" s="39"/>
      <c r="I34" s="38"/>
      <c r="J34" s="40"/>
      <c r="K34" s="323"/>
      <c r="L34" s="40"/>
      <c r="M34" s="40"/>
      <c r="N34" s="328"/>
      <c r="O34" s="31"/>
    </row>
    <row r="35" spans="1:16" s="32" customFormat="1" ht="11.25" customHeight="1" x14ac:dyDescent="0.2">
      <c r="A35" s="29"/>
      <c r="B35" s="30"/>
      <c r="C35" s="37"/>
      <c r="D35" s="320" t="s">
        <v>3</v>
      </c>
      <c r="E35" s="38" t="s">
        <v>37</v>
      </c>
      <c r="F35" s="38"/>
      <c r="G35" s="40"/>
      <c r="H35" s="39"/>
      <c r="I35" s="40"/>
      <c r="J35" s="40"/>
      <c r="K35" s="323"/>
      <c r="L35" s="1039" t="str">
        <f>+capa!D57</f>
        <v>5 de outubro de 2017</v>
      </c>
      <c r="M35" s="1109"/>
      <c r="N35" s="328"/>
      <c r="O35" s="31"/>
    </row>
    <row r="36" spans="1:16" s="32" customFormat="1" ht="11.25" x14ac:dyDescent="0.2">
      <c r="A36" s="29"/>
      <c r="B36" s="30"/>
      <c r="C36" s="37"/>
      <c r="D36" s="320" t="s">
        <v>40</v>
      </c>
      <c r="E36" s="38" t="s">
        <v>39</v>
      </c>
      <c r="F36" s="38"/>
      <c r="G36" s="40"/>
      <c r="H36" s="39"/>
      <c r="I36" s="40"/>
      <c r="J36" s="40"/>
      <c r="K36" s="984"/>
      <c r="L36" s="985"/>
      <c r="M36" s="985"/>
      <c r="N36" s="328"/>
      <c r="O36" s="31"/>
    </row>
    <row r="37" spans="1:16" s="32" customFormat="1" ht="12.75" customHeight="1" x14ac:dyDescent="0.2">
      <c r="A37" s="29"/>
      <c r="B37" s="30"/>
      <c r="C37" s="36"/>
      <c r="D37" s="320" t="s">
        <v>41</v>
      </c>
      <c r="E37" s="38" t="s">
        <v>20</v>
      </c>
      <c r="F37" s="38"/>
      <c r="G37" s="38"/>
      <c r="H37" s="39"/>
      <c r="I37" s="38"/>
      <c r="J37" s="40"/>
      <c r="K37" s="1562"/>
      <c r="L37" s="1563"/>
      <c r="M37" s="1563"/>
      <c r="N37" s="328"/>
      <c r="O37" s="31"/>
    </row>
    <row r="38" spans="1:16" s="32" customFormat="1" ht="11.25" x14ac:dyDescent="0.2">
      <c r="A38" s="29"/>
      <c r="B38" s="30"/>
      <c r="C38" s="36"/>
      <c r="D38" s="320" t="s">
        <v>15</v>
      </c>
      <c r="E38" s="38" t="s">
        <v>5</v>
      </c>
      <c r="F38" s="38"/>
      <c r="G38" s="38"/>
      <c r="H38" s="39"/>
      <c r="I38" s="38"/>
      <c r="J38" s="40"/>
      <c r="K38" s="1562"/>
      <c r="L38" s="1563"/>
      <c r="M38" s="1563"/>
      <c r="N38" s="328"/>
      <c r="O38" s="31"/>
    </row>
    <row r="39" spans="1:16" s="32" customFormat="1" ht="8.25" customHeight="1" x14ac:dyDescent="0.2">
      <c r="A39" s="29"/>
      <c r="B39" s="30"/>
      <c r="C39" s="30"/>
      <c r="D39" s="30"/>
      <c r="E39" s="30"/>
      <c r="F39" s="30"/>
      <c r="G39" s="30"/>
      <c r="H39" s="30"/>
      <c r="I39" s="30"/>
      <c r="J39" s="30"/>
      <c r="K39" s="25"/>
      <c r="L39" s="30"/>
      <c r="M39" s="30"/>
      <c r="N39" s="328"/>
      <c r="O39" s="31"/>
    </row>
    <row r="40" spans="1:16" ht="13.5" customHeight="1" x14ac:dyDescent="0.2">
      <c r="A40" s="24"/>
      <c r="B40" s="28"/>
      <c r="C40" s="26"/>
      <c r="D40" s="26"/>
      <c r="E40" s="20"/>
      <c r="F40" s="25"/>
      <c r="G40" s="25"/>
      <c r="H40" s="25"/>
      <c r="I40" s="25"/>
      <c r="J40" s="25"/>
      <c r="L40" s="1559">
        <v>42979</v>
      </c>
      <c r="M40" s="1560"/>
      <c r="N40" s="364">
        <v>3</v>
      </c>
      <c r="O40" s="169"/>
      <c r="P40" s="169"/>
    </row>
    <row r="48" spans="1:16" x14ac:dyDescent="0.2">
      <c r="C48" s="802"/>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24" customWidth="1"/>
    <col min="2" max="2" width="2.5703125" style="1224" customWidth="1"/>
    <col min="3" max="3" width="1" style="1224" customWidth="1"/>
    <col min="4" max="4" width="21.85546875" style="1224" customWidth="1"/>
    <col min="5" max="5" width="9.28515625" style="1224" customWidth="1"/>
    <col min="6" max="6" width="5.42578125" style="1224" customWidth="1"/>
    <col min="7" max="7" width="9.28515625" style="1224" customWidth="1"/>
    <col min="8" max="8" width="5.42578125" style="1224" customWidth="1"/>
    <col min="9" max="9" width="9.28515625" style="1224" customWidth="1"/>
    <col min="10" max="10" width="5.42578125" style="1224" customWidth="1"/>
    <col min="11" max="11" width="9.28515625" style="1224" customWidth="1"/>
    <col min="12" max="12" width="5.42578125" style="1224" customWidth="1"/>
    <col min="13" max="13" width="9.28515625" style="1224" customWidth="1"/>
    <col min="14" max="14" width="5.42578125" style="1224" customWidth="1"/>
    <col min="15" max="15" width="2.5703125" style="1224" customWidth="1"/>
    <col min="16" max="16" width="1" style="1224" customWidth="1"/>
    <col min="17" max="16384" width="9.140625" style="1224"/>
  </cols>
  <sheetData>
    <row r="1" spans="1:16" ht="13.5" customHeight="1" x14ac:dyDescent="0.2">
      <c r="A1" s="1219"/>
      <c r="B1" s="1220"/>
      <c r="C1" s="1220"/>
      <c r="D1" s="1221"/>
      <c r="E1" s="1220"/>
      <c r="F1" s="1220"/>
      <c r="G1" s="1220"/>
      <c r="H1" s="1220"/>
      <c r="I1" s="1568" t="s">
        <v>381</v>
      </c>
      <c r="J1" s="1568"/>
      <c r="K1" s="1568"/>
      <c r="L1" s="1568"/>
      <c r="M1" s="1568"/>
      <c r="N1" s="1568"/>
      <c r="O1" s="1222"/>
      <c r="P1" s="1223"/>
    </row>
    <row r="2" spans="1:16" ht="6" customHeight="1" x14ac:dyDescent="0.2">
      <c r="A2" s="1225"/>
      <c r="B2" s="1226"/>
      <c r="C2" s="1227"/>
      <c r="D2" s="1227"/>
      <c r="E2" s="1227"/>
      <c r="F2" s="1227"/>
      <c r="G2" s="1227"/>
      <c r="H2" s="1227"/>
      <c r="I2" s="1227"/>
      <c r="J2" s="1227"/>
      <c r="K2" s="1227"/>
      <c r="L2" s="1227"/>
      <c r="M2" s="1227"/>
      <c r="N2" s="1227"/>
      <c r="O2" s="1219"/>
      <c r="P2" s="1223"/>
    </row>
    <row r="3" spans="1:16" ht="13.5" customHeight="1" thickBot="1" x14ac:dyDescent="0.25">
      <c r="A3" s="1225"/>
      <c r="B3" s="1228"/>
      <c r="C3" s="1229"/>
      <c r="D3" s="1219"/>
      <c r="E3" s="1219"/>
      <c r="F3" s="1219"/>
      <c r="G3" s="1230"/>
      <c r="H3" s="1219"/>
      <c r="I3" s="1219"/>
      <c r="J3" s="1219"/>
      <c r="K3" s="1219"/>
      <c r="L3" s="1219"/>
      <c r="M3" s="1569" t="s">
        <v>73</v>
      </c>
      <c r="N3" s="1569"/>
      <c r="O3" s="1219"/>
      <c r="P3" s="1223"/>
    </row>
    <row r="4" spans="1:16" s="1237" customFormat="1" ht="13.5" customHeight="1" thickBot="1" x14ac:dyDescent="0.25">
      <c r="A4" s="1231"/>
      <c r="B4" s="1232"/>
      <c r="C4" s="1233" t="s">
        <v>177</v>
      </c>
      <c r="D4" s="1234"/>
      <c r="E4" s="1234"/>
      <c r="F4" s="1234"/>
      <c r="G4" s="1234"/>
      <c r="H4" s="1234"/>
      <c r="I4" s="1234"/>
      <c r="J4" s="1234"/>
      <c r="K4" s="1234"/>
      <c r="L4" s="1234"/>
      <c r="M4" s="1234"/>
      <c r="N4" s="1235"/>
      <c r="O4" s="1219"/>
      <c r="P4" s="1236"/>
    </row>
    <row r="5" spans="1:16" ht="3.75" customHeight="1" x14ac:dyDescent="0.2">
      <c r="A5" s="1225"/>
      <c r="B5" s="1238"/>
      <c r="C5" s="1570" t="s">
        <v>155</v>
      </c>
      <c r="D5" s="1571"/>
      <c r="E5" s="1239"/>
      <c r="F5" s="1239"/>
      <c r="G5" s="1239"/>
      <c r="H5" s="1239"/>
      <c r="I5" s="1239"/>
      <c r="J5" s="1239"/>
      <c r="K5" s="1229"/>
      <c r="L5" s="1239"/>
      <c r="M5" s="1239"/>
      <c r="N5" s="1239"/>
      <c r="O5" s="1219"/>
      <c r="P5" s="1223"/>
    </row>
    <row r="6" spans="1:16" ht="13.5" customHeight="1" x14ac:dyDescent="0.2">
      <c r="A6" s="1225"/>
      <c r="B6" s="1238"/>
      <c r="C6" s="1571"/>
      <c r="D6" s="1571"/>
      <c r="E6" s="1240" t="s">
        <v>34</v>
      </c>
      <c r="F6" s="1241" t="s">
        <v>34</v>
      </c>
      <c r="G6" s="1240" t="s">
        <v>696</v>
      </c>
      <c r="H6" s="1241" t="s">
        <v>34</v>
      </c>
      <c r="I6" s="1242"/>
      <c r="J6" s="1241" t="s">
        <v>34</v>
      </c>
      <c r="K6" s="1243" t="s">
        <v>34</v>
      </c>
      <c r="L6" s="1244" t="s">
        <v>697</v>
      </c>
      <c r="M6" s="1244" t="s">
        <v>34</v>
      </c>
      <c r="N6" s="1245"/>
      <c r="O6" s="1219"/>
      <c r="P6" s="1223"/>
    </row>
    <row r="7" spans="1:16" x14ac:dyDescent="0.2">
      <c r="A7" s="1225"/>
      <c r="B7" s="1238"/>
      <c r="C7" s="1246"/>
      <c r="D7" s="1246"/>
      <c r="E7" s="1572" t="s">
        <v>728</v>
      </c>
      <c r="F7" s="1572"/>
      <c r="G7" s="1572" t="s">
        <v>729</v>
      </c>
      <c r="H7" s="1572"/>
      <c r="I7" s="1572" t="s">
        <v>730</v>
      </c>
      <c r="J7" s="1572"/>
      <c r="K7" s="1572" t="s">
        <v>731</v>
      </c>
      <c r="L7" s="1572"/>
      <c r="M7" s="1572" t="s">
        <v>728</v>
      </c>
      <c r="N7" s="1572"/>
      <c r="O7" s="1219"/>
      <c r="P7" s="1223"/>
    </row>
    <row r="8" spans="1:16" s="1250" customFormat="1" ht="19.5" customHeight="1" x14ac:dyDescent="0.2">
      <c r="A8" s="1247"/>
      <c r="B8" s="1248"/>
      <c r="C8" s="1565" t="s">
        <v>2</v>
      </c>
      <c r="D8" s="1565"/>
      <c r="E8" s="1566">
        <v>10310.4</v>
      </c>
      <c r="F8" s="1566"/>
      <c r="G8" s="1566">
        <v>10302.200000000001</v>
      </c>
      <c r="H8" s="1566"/>
      <c r="I8" s="1566">
        <v>10294.200000000001</v>
      </c>
      <c r="J8" s="1566"/>
      <c r="K8" s="1566">
        <v>10294.1</v>
      </c>
      <c r="L8" s="1566"/>
      <c r="M8" s="1567">
        <v>10286.4</v>
      </c>
      <c r="N8" s="1567"/>
      <c r="O8" s="1219"/>
      <c r="P8" s="1249"/>
    </row>
    <row r="9" spans="1:16" ht="14.25" customHeight="1" x14ac:dyDescent="0.2">
      <c r="A9" s="1225"/>
      <c r="B9" s="1228"/>
      <c r="C9" s="776" t="s">
        <v>72</v>
      </c>
      <c r="D9" s="1251"/>
      <c r="E9" s="1573">
        <v>4882.1000000000004</v>
      </c>
      <c r="F9" s="1573"/>
      <c r="G9" s="1573">
        <v>4876.3999999999996</v>
      </c>
      <c r="H9" s="1573"/>
      <c r="I9" s="1573">
        <v>4870.3999999999996</v>
      </c>
      <c r="J9" s="1573"/>
      <c r="K9" s="1573">
        <v>4870.5</v>
      </c>
      <c r="L9" s="1573"/>
      <c r="M9" s="1574">
        <v>4865.5</v>
      </c>
      <c r="N9" s="1574"/>
      <c r="O9" s="1252"/>
      <c r="P9" s="1223"/>
    </row>
    <row r="10" spans="1:16" ht="14.25" customHeight="1" x14ac:dyDescent="0.2">
      <c r="A10" s="1225"/>
      <c r="B10" s="1228"/>
      <c r="C10" s="776" t="s">
        <v>71</v>
      </c>
      <c r="D10" s="1251"/>
      <c r="E10" s="1573">
        <v>5428.3</v>
      </c>
      <c r="F10" s="1573"/>
      <c r="G10" s="1573">
        <v>5425.8</v>
      </c>
      <c r="H10" s="1573"/>
      <c r="I10" s="1573">
        <v>5423.8</v>
      </c>
      <c r="J10" s="1573"/>
      <c r="K10" s="1573">
        <v>5423.6</v>
      </c>
      <c r="L10" s="1573"/>
      <c r="M10" s="1574">
        <v>5420.9</v>
      </c>
      <c r="N10" s="1574"/>
      <c r="O10" s="1252"/>
      <c r="P10" s="1223"/>
    </row>
    <row r="11" spans="1:16" ht="18.75" customHeight="1" x14ac:dyDescent="0.2">
      <c r="A11" s="1225"/>
      <c r="B11" s="1228"/>
      <c r="C11" s="776" t="s">
        <v>176</v>
      </c>
      <c r="D11" s="1253"/>
      <c r="E11" s="1573">
        <v>1450.2</v>
      </c>
      <c r="F11" s="1573"/>
      <c r="G11" s="1573">
        <v>1444.5</v>
      </c>
      <c r="H11" s="1573"/>
      <c r="I11" s="1573">
        <v>1440</v>
      </c>
      <c r="J11" s="1573"/>
      <c r="K11" s="1573">
        <v>1438.8</v>
      </c>
      <c r="L11" s="1573"/>
      <c r="M11" s="1574">
        <v>1433.5</v>
      </c>
      <c r="N11" s="1574"/>
      <c r="O11" s="1252"/>
      <c r="P11" s="1223"/>
    </row>
    <row r="12" spans="1:16" ht="14.25" customHeight="1" x14ac:dyDescent="0.2">
      <c r="A12" s="1225"/>
      <c r="B12" s="1228"/>
      <c r="C12" s="776" t="s">
        <v>156</v>
      </c>
      <c r="D12" s="1251"/>
      <c r="E12" s="1573">
        <v>1099.7</v>
      </c>
      <c r="F12" s="1573"/>
      <c r="G12" s="1573">
        <v>1097.0999999999999</v>
      </c>
      <c r="H12" s="1573"/>
      <c r="I12" s="1573">
        <v>1094.4000000000001</v>
      </c>
      <c r="J12" s="1573"/>
      <c r="K12" s="1573">
        <v>1094.5</v>
      </c>
      <c r="L12" s="1573"/>
      <c r="M12" s="1574">
        <v>1093.3</v>
      </c>
      <c r="N12" s="1574"/>
      <c r="O12" s="1252"/>
      <c r="P12" s="1223"/>
    </row>
    <row r="13" spans="1:16" ht="14.25" customHeight="1" x14ac:dyDescent="0.2">
      <c r="A13" s="1225"/>
      <c r="B13" s="1228"/>
      <c r="C13" s="776" t="s">
        <v>157</v>
      </c>
      <c r="D13" s="1251"/>
      <c r="E13" s="1573">
        <v>2738.8</v>
      </c>
      <c r="F13" s="1573"/>
      <c r="G13" s="1573">
        <v>2723.6</v>
      </c>
      <c r="H13" s="1573"/>
      <c r="I13" s="1573">
        <v>2708.2</v>
      </c>
      <c r="J13" s="1573"/>
      <c r="K13" s="1573">
        <v>2696.9</v>
      </c>
      <c r="L13" s="1573"/>
      <c r="M13" s="1574">
        <v>2682.3</v>
      </c>
      <c r="N13" s="1574"/>
      <c r="O13" s="1252"/>
      <c r="P13" s="1223"/>
    </row>
    <row r="14" spans="1:16" ht="14.25" customHeight="1" x14ac:dyDescent="0.2">
      <c r="A14" s="1225"/>
      <c r="B14" s="1228"/>
      <c r="C14" s="776" t="s">
        <v>158</v>
      </c>
      <c r="D14" s="1251"/>
      <c r="E14" s="1573">
        <v>5021.7</v>
      </c>
      <c r="F14" s="1573"/>
      <c r="G14" s="1573">
        <v>5037</v>
      </c>
      <c r="H14" s="1573"/>
      <c r="I14" s="1573">
        <v>5051.6000000000004</v>
      </c>
      <c r="J14" s="1573"/>
      <c r="K14" s="1573">
        <v>5063.8</v>
      </c>
      <c r="L14" s="1573"/>
      <c r="M14" s="1574">
        <v>5077.3999999999996</v>
      </c>
      <c r="N14" s="1574"/>
      <c r="O14" s="1252"/>
      <c r="P14" s="1223"/>
    </row>
    <row r="15" spans="1:16" s="1250" customFormat="1" ht="19.5" customHeight="1" x14ac:dyDescent="0.2">
      <c r="A15" s="1247"/>
      <c r="B15" s="1248"/>
      <c r="C15" s="1565" t="s">
        <v>175</v>
      </c>
      <c r="D15" s="1565"/>
      <c r="E15" s="1566">
        <v>5161.8999999999996</v>
      </c>
      <c r="F15" s="1566"/>
      <c r="G15" s="1566">
        <v>5211</v>
      </c>
      <c r="H15" s="1566"/>
      <c r="I15" s="1566">
        <v>5186.8</v>
      </c>
      <c r="J15" s="1566"/>
      <c r="K15" s="1566">
        <v>5182</v>
      </c>
      <c r="L15" s="1566"/>
      <c r="M15" s="1567">
        <v>5221.8</v>
      </c>
      <c r="N15" s="1567"/>
      <c r="O15" s="1254"/>
      <c r="P15" s="1249"/>
    </row>
    <row r="16" spans="1:16" ht="14.25" customHeight="1" x14ac:dyDescent="0.2">
      <c r="A16" s="1225"/>
      <c r="B16" s="1228"/>
      <c r="C16" s="776" t="s">
        <v>72</v>
      </c>
      <c r="D16" s="1251"/>
      <c r="E16" s="1573">
        <v>2649.3</v>
      </c>
      <c r="F16" s="1573"/>
      <c r="G16" s="1573">
        <v>2677.7</v>
      </c>
      <c r="H16" s="1573"/>
      <c r="I16" s="1573">
        <v>2652.7</v>
      </c>
      <c r="J16" s="1573"/>
      <c r="K16" s="1573">
        <v>2647.7</v>
      </c>
      <c r="L16" s="1573"/>
      <c r="M16" s="1574">
        <v>2668.1</v>
      </c>
      <c r="N16" s="1574"/>
      <c r="O16" s="1252"/>
      <c r="P16" s="1223"/>
    </row>
    <row r="17" spans="1:16" ht="14.25" customHeight="1" x14ac:dyDescent="0.2">
      <c r="A17" s="1225"/>
      <c r="B17" s="1228"/>
      <c r="C17" s="776" t="s">
        <v>71</v>
      </c>
      <c r="D17" s="1251"/>
      <c r="E17" s="1573">
        <v>2512.6</v>
      </c>
      <c r="F17" s="1573"/>
      <c r="G17" s="1573">
        <v>2533.3000000000002</v>
      </c>
      <c r="H17" s="1573"/>
      <c r="I17" s="1573">
        <v>2534.1</v>
      </c>
      <c r="J17" s="1573"/>
      <c r="K17" s="1573">
        <v>2534.3000000000002</v>
      </c>
      <c r="L17" s="1573"/>
      <c r="M17" s="1574">
        <v>2553.6999999999998</v>
      </c>
      <c r="N17" s="1574"/>
      <c r="O17" s="1252"/>
      <c r="P17" s="1223"/>
    </row>
    <row r="18" spans="1:16" ht="18.75" customHeight="1" x14ac:dyDescent="0.2">
      <c r="A18" s="1225"/>
      <c r="B18" s="1228"/>
      <c r="C18" s="776" t="s">
        <v>156</v>
      </c>
      <c r="D18" s="1251"/>
      <c r="E18" s="1573">
        <v>354.8</v>
      </c>
      <c r="F18" s="1573"/>
      <c r="G18" s="1573">
        <v>369.4</v>
      </c>
      <c r="H18" s="1573"/>
      <c r="I18" s="1573">
        <v>366.8</v>
      </c>
      <c r="J18" s="1573"/>
      <c r="K18" s="1573">
        <v>365.6</v>
      </c>
      <c r="L18" s="1573"/>
      <c r="M18" s="1574">
        <v>356.2</v>
      </c>
      <c r="N18" s="1574"/>
      <c r="O18" s="1252"/>
      <c r="P18" s="1223"/>
    </row>
    <row r="19" spans="1:16" ht="14.25" customHeight="1" x14ac:dyDescent="0.2">
      <c r="A19" s="1225"/>
      <c r="B19" s="1228"/>
      <c r="C19" s="776" t="s">
        <v>157</v>
      </c>
      <c r="D19" s="1251"/>
      <c r="E19" s="1573">
        <v>2475.8000000000002</v>
      </c>
      <c r="F19" s="1573"/>
      <c r="G19" s="1573">
        <v>2486.1</v>
      </c>
      <c r="H19" s="1573"/>
      <c r="I19" s="1573">
        <v>2465.9</v>
      </c>
      <c r="J19" s="1573"/>
      <c r="K19" s="1573">
        <v>2453.4</v>
      </c>
      <c r="L19" s="1573"/>
      <c r="M19" s="1574">
        <v>2451.1999999999998</v>
      </c>
      <c r="N19" s="1574"/>
      <c r="O19" s="1252"/>
      <c r="P19" s="1223"/>
    </row>
    <row r="20" spans="1:16" ht="14.25" customHeight="1" x14ac:dyDescent="0.2">
      <c r="A20" s="1225"/>
      <c r="B20" s="1228"/>
      <c r="C20" s="776" t="s">
        <v>158</v>
      </c>
      <c r="D20" s="1251"/>
      <c r="E20" s="1573">
        <v>2331.1999999999998</v>
      </c>
      <c r="F20" s="1573"/>
      <c r="G20" s="1573">
        <v>2355.5</v>
      </c>
      <c r="H20" s="1573"/>
      <c r="I20" s="1573">
        <v>2354.1</v>
      </c>
      <c r="J20" s="1573"/>
      <c r="K20" s="1573">
        <v>2363</v>
      </c>
      <c r="L20" s="1573"/>
      <c r="M20" s="1574">
        <v>2414.3000000000002</v>
      </c>
      <c r="N20" s="1574"/>
      <c r="O20" s="1252"/>
      <c r="P20" s="1223"/>
    </row>
    <row r="21" spans="1:16" s="1259" customFormat="1" ht="19.5" customHeight="1" x14ac:dyDescent="0.2">
      <c r="A21" s="1255"/>
      <c r="B21" s="1256"/>
      <c r="C21" s="1565" t="s">
        <v>515</v>
      </c>
      <c r="D21" s="1565"/>
      <c r="E21" s="1575">
        <v>58.3</v>
      </c>
      <c r="F21" s="1575"/>
      <c r="G21" s="1575">
        <v>58.8</v>
      </c>
      <c r="H21" s="1575"/>
      <c r="I21" s="1575">
        <v>58.6</v>
      </c>
      <c r="J21" s="1575"/>
      <c r="K21" s="1575">
        <v>58.5</v>
      </c>
      <c r="L21" s="1575"/>
      <c r="M21" s="1576">
        <v>59</v>
      </c>
      <c r="N21" s="1576"/>
      <c r="O21" s="1257"/>
      <c r="P21" s="1258"/>
    </row>
    <row r="22" spans="1:16" ht="14.25" customHeight="1" x14ac:dyDescent="0.2">
      <c r="A22" s="1225"/>
      <c r="B22" s="1228"/>
      <c r="C22" s="776" t="s">
        <v>72</v>
      </c>
      <c r="D22" s="1251"/>
      <c r="E22" s="1573">
        <v>64</v>
      </c>
      <c r="F22" s="1573"/>
      <c r="G22" s="1573">
        <v>64.7</v>
      </c>
      <c r="H22" s="1573"/>
      <c r="I22" s="1573">
        <v>64.2</v>
      </c>
      <c r="J22" s="1573"/>
      <c r="K22" s="1573">
        <v>64</v>
      </c>
      <c r="L22" s="1573"/>
      <c r="M22" s="1574">
        <v>64.599999999999994</v>
      </c>
      <c r="N22" s="1574"/>
      <c r="O22" s="1252"/>
      <c r="P22" s="1223"/>
    </row>
    <row r="23" spans="1:16" ht="14.25" customHeight="1" x14ac:dyDescent="0.2">
      <c r="A23" s="1225"/>
      <c r="B23" s="1228"/>
      <c r="C23" s="776" t="s">
        <v>71</v>
      </c>
      <c r="D23" s="1251"/>
      <c r="E23" s="1573">
        <v>53.2</v>
      </c>
      <c r="F23" s="1573"/>
      <c r="G23" s="1573">
        <v>53.7</v>
      </c>
      <c r="H23" s="1573"/>
      <c r="I23" s="1573">
        <v>53.7</v>
      </c>
      <c r="J23" s="1573"/>
      <c r="K23" s="1573">
        <v>53.7</v>
      </c>
      <c r="L23" s="1573"/>
      <c r="M23" s="1574">
        <v>54.1</v>
      </c>
      <c r="N23" s="1574"/>
      <c r="O23" s="1252"/>
      <c r="P23" s="1223"/>
    </row>
    <row r="24" spans="1:16" ht="18.75" customHeight="1" x14ac:dyDescent="0.2">
      <c r="A24" s="1225"/>
      <c r="B24" s="1228"/>
      <c r="C24" s="776" t="s">
        <v>171</v>
      </c>
      <c r="D24" s="1251"/>
      <c r="E24" s="1573">
        <v>73.400000000000006</v>
      </c>
      <c r="F24" s="1573"/>
      <c r="G24" s="1573">
        <v>74.099999999999994</v>
      </c>
      <c r="H24" s="1573"/>
      <c r="I24" s="1573">
        <v>73.900000000000006</v>
      </c>
      <c r="J24" s="1573"/>
      <c r="K24" s="1573">
        <v>74.099999999999994</v>
      </c>
      <c r="L24" s="1573"/>
      <c r="M24" s="1574">
        <v>74.400000000000006</v>
      </c>
      <c r="N24" s="1574"/>
      <c r="O24" s="1252"/>
      <c r="P24" s="1223"/>
    </row>
    <row r="25" spans="1:16" ht="14.25" customHeight="1" x14ac:dyDescent="0.2">
      <c r="A25" s="1225"/>
      <c r="B25" s="1228"/>
      <c r="C25" s="776" t="s">
        <v>156</v>
      </c>
      <c r="D25" s="1251"/>
      <c r="E25" s="1573">
        <v>32.299999999999997</v>
      </c>
      <c r="F25" s="1573"/>
      <c r="G25" s="1573">
        <v>33.700000000000003</v>
      </c>
      <c r="H25" s="1573"/>
      <c r="I25" s="1573">
        <v>33.5</v>
      </c>
      <c r="J25" s="1573"/>
      <c r="K25" s="1573">
        <v>33.4</v>
      </c>
      <c r="L25" s="1573"/>
      <c r="M25" s="1574">
        <v>32.6</v>
      </c>
      <c r="N25" s="1574"/>
      <c r="O25" s="1252"/>
      <c r="P25" s="1223"/>
    </row>
    <row r="26" spans="1:16" ht="14.25" customHeight="1" x14ac:dyDescent="0.2">
      <c r="A26" s="1225"/>
      <c r="B26" s="1228"/>
      <c r="C26" s="776" t="s">
        <v>157</v>
      </c>
      <c r="D26" s="1219"/>
      <c r="E26" s="1577">
        <v>90.4</v>
      </c>
      <c r="F26" s="1577"/>
      <c r="G26" s="1577">
        <v>91.3</v>
      </c>
      <c r="H26" s="1577"/>
      <c r="I26" s="1577">
        <v>91.1</v>
      </c>
      <c r="J26" s="1577"/>
      <c r="K26" s="1573">
        <v>91</v>
      </c>
      <c r="L26" s="1573"/>
      <c r="M26" s="1578">
        <v>91.4</v>
      </c>
      <c r="N26" s="1578"/>
      <c r="O26" s="1252"/>
      <c r="P26" s="1223"/>
    </row>
    <row r="27" spans="1:16" ht="14.25" customHeight="1" x14ac:dyDescent="0.2">
      <c r="A27" s="1225"/>
      <c r="B27" s="1228"/>
      <c r="C27" s="776" t="s">
        <v>158</v>
      </c>
      <c r="D27" s="1219"/>
      <c r="E27" s="1577">
        <v>46.4</v>
      </c>
      <c r="F27" s="1577"/>
      <c r="G27" s="1577">
        <v>46.8</v>
      </c>
      <c r="H27" s="1577"/>
      <c r="I27" s="1577">
        <v>46.6</v>
      </c>
      <c r="J27" s="1577"/>
      <c r="K27" s="1573">
        <v>46.7</v>
      </c>
      <c r="L27" s="1573"/>
      <c r="M27" s="1578">
        <v>47.6</v>
      </c>
      <c r="N27" s="1578"/>
      <c r="O27" s="1252"/>
      <c r="P27" s="1223"/>
    </row>
    <row r="28" spans="1:16" ht="13.5" customHeight="1" x14ac:dyDescent="0.2">
      <c r="A28" s="1225"/>
      <c r="B28" s="1228"/>
      <c r="C28" s="777" t="s">
        <v>174</v>
      </c>
      <c r="D28" s="1219"/>
      <c r="E28" s="778"/>
      <c r="F28" s="778"/>
      <c r="G28" s="778"/>
      <c r="H28" s="778"/>
      <c r="I28" s="778"/>
      <c r="J28" s="778"/>
      <c r="K28" s="778"/>
      <c r="L28" s="778"/>
      <c r="M28" s="778"/>
      <c r="N28" s="778"/>
      <c r="O28" s="1252"/>
      <c r="P28" s="1223"/>
    </row>
    <row r="29" spans="1:16" ht="12.75" customHeight="1" thickBot="1" x14ac:dyDescent="0.25">
      <c r="A29" s="1225"/>
      <c r="B29" s="1228"/>
      <c r="C29" s="1260"/>
      <c r="D29" s="1252"/>
      <c r="E29" s="1252"/>
      <c r="F29" s="1252"/>
      <c r="G29" s="1252"/>
      <c r="H29" s="1252"/>
      <c r="I29" s="1252"/>
      <c r="J29" s="1252"/>
      <c r="K29" s="1252"/>
      <c r="L29" s="1252"/>
      <c r="M29" s="1569"/>
      <c r="N29" s="1569"/>
      <c r="O29" s="1252"/>
      <c r="P29" s="1223"/>
    </row>
    <row r="30" spans="1:16" s="1237" customFormat="1" ht="13.5" customHeight="1" thickBot="1" x14ac:dyDescent="0.25">
      <c r="A30" s="1231"/>
      <c r="B30" s="1232"/>
      <c r="C30" s="1233" t="s">
        <v>516</v>
      </c>
      <c r="D30" s="1234"/>
      <c r="E30" s="1234"/>
      <c r="F30" s="1234"/>
      <c r="G30" s="1234"/>
      <c r="H30" s="1234"/>
      <c r="I30" s="1234"/>
      <c r="J30" s="1234"/>
      <c r="K30" s="1234"/>
      <c r="L30" s="1234"/>
      <c r="M30" s="1234"/>
      <c r="N30" s="1235"/>
      <c r="O30" s="1252"/>
      <c r="P30" s="1236"/>
    </row>
    <row r="31" spans="1:16" ht="3.75" customHeight="1" x14ac:dyDescent="0.2">
      <c r="A31" s="1225"/>
      <c r="B31" s="1228"/>
      <c r="C31" s="1580" t="s">
        <v>159</v>
      </c>
      <c r="D31" s="1581"/>
      <c r="E31" s="1261"/>
      <c r="F31" s="1261"/>
      <c r="G31" s="1261"/>
      <c r="H31" s="1261"/>
      <c r="I31" s="1261"/>
      <c r="J31" s="1261"/>
      <c r="K31" s="1219"/>
      <c r="L31" s="1239"/>
      <c r="M31" s="1239"/>
      <c r="N31" s="1239"/>
      <c r="O31" s="1252"/>
      <c r="P31" s="1223"/>
    </row>
    <row r="32" spans="1:16" ht="13.5" customHeight="1" x14ac:dyDescent="0.2">
      <c r="A32" s="1225"/>
      <c r="B32" s="1238"/>
      <c r="C32" s="1581"/>
      <c r="D32" s="1581"/>
      <c r="E32" s="1240" t="s">
        <v>34</v>
      </c>
      <c r="F32" s="1241" t="s">
        <v>34</v>
      </c>
      <c r="G32" s="1240" t="s">
        <v>696</v>
      </c>
      <c r="H32" s="1241" t="s">
        <v>34</v>
      </c>
      <c r="I32" s="1242"/>
      <c r="J32" s="1241" t="s">
        <v>34</v>
      </c>
      <c r="K32" s="1243" t="s">
        <v>34</v>
      </c>
      <c r="L32" s="1244" t="s">
        <v>697</v>
      </c>
      <c r="M32" s="1244" t="s">
        <v>34</v>
      </c>
      <c r="N32" s="1245"/>
      <c r="O32" s="1219"/>
      <c r="P32" s="1223"/>
    </row>
    <row r="33" spans="1:16" ht="12.75" customHeight="1" x14ac:dyDescent="0.2">
      <c r="A33" s="1225"/>
      <c r="B33" s="1228"/>
      <c r="C33" s="1246"/>
      <c r="D33" s="1246"/>
      <c r="E33" s="1572" t="str">
        <f>+E7</f>
        <v>2.º trimestre</v>
      </c>
      <c r="F33" s="1572"/>
      <c r="G33" s="1572" t="str">
        <f>+G7</f>
        <v>3.º trimestre</v>
      </c>
      <c r="H33" s="1572"/>
      <c r="I33" s="1572" t="str">
        <f>+I7</f>
        <v>4.º trimestre</v>
      </c>
      <c r="J33" s="1572"/>
      <c r="K33" s="1572" t="str">
        <f>+K7</f>
        <v>1.º trimestre</v>
      </c>
      <c r="L33" s="1572"/>
      <c r="M33" s="1572" t="str">
        <f>+M7</f>
        <v>2.º trimestre</v>
      </c>
      <c r="N33" s="1572"/>
      <c r="O33" s="1262"/>
      <c r="P33" s="1223"/>
    </row>
    <row r="34" spans="1:16" ht="12.75" customHeight="1" x14ac:dyDescent="0.2">
      <c r="A34" s="1225"/>
      <c r="B34" s="1228"/>
      <c r="C34" s="1246"/>
      <c r="D34" s="1246"/>
      <c r="E34" s="789" t="s">
        <v>160</v>
      </c>
      <c r="F34" s="789" t="s">
        <v>106</v>
      </c>
      <c r="G34" s="789" t="s">
        <v>160</v>
      </c>
      <c r="H34" s="789" t="s">
        <v>106</v>
      </c>
      <c r="I34" s="790" t="s">
        <v>160</v>
      </c>
      <c r="J34" s="790" t="s">
        <v>106</v>
      </c>
      <c r="K34" s="790" t="s">
        <v>160</v>
      </c>
      <c r="L34" s="790" t="s">
        <v>106</v>
      </c>
      <c r="M34" s="790" t="s">
        <v>160</v>
      </c>
      <c r="N34" s="790" t="s">
        <v>106</v>
      </c>
      <c r="O34" s="1262"/>
      <c r="P34" s="1223"/>
    </row>
    <row r="35" spans="1:16" ht="18" customHeight="1" x14ac:dyDescent="0.2">
      <c r="A35" s="1225"/>
      <c r="B35" s="1228"/>
      <c r="C35" s="1565" t="s">
        <v>2</v>
      </c>
      <c r="D35" s="1565"/>
      <c r="E35" s="1263">
        <v>8860.2000000000007</v>
      </c>
      <c r="F35" s="1263">
        <f>+E35/E$35*100</f>
        <v>100</v>
      </c>
      <c r="G35" s="1263">
        <v>8857.7000000000007</v>
      </c>
      <c r="H35" s="1263">
        <f>+G35/G$35*100</f>
        <v>100</v>
      </c>
      <c r="I35" s="1263">
        <v>8854.2000000000007</v>
      </c>
      <c r="J35" s="1263">
        <f>+I35/I$35*100</f>
        <v>100</v>
      </c>
      <c r="K35" s="1263">
        <v>8855.2000000000007</v>
      </c>
      <c r="L35" s="1263">
        <f>+K35/K$35*100</f>
        <v>100</v>
      </c>
      <c r="M35" s="1264">
        <v>8852.9</v>
      </c>
      <c r="N35" s="1264">
        <f>+M35/M$35*100</f>
        <v>100</v>
      </c>
      <c r="O35" s="1262"/>
      <c r="P35" s="1223"/>
    </row>
    <row r="36" spans="1:16" ht="14.25" customHeight="1" x14ac:dyDescent="0.2">
      <c r="A36" s="1225"/>
      <c r="B36" s="1228"/>
      <c r="C36" s="1265"/>
      <c r="D36" s="779" t="s">
        <v>72</v>
      </c>
      <c r="E36" s="1266">
        <v>4139.6000000000004</v>
      </c>
      <c r="F36" s="1266">
        <f>+E36/E35*100</f>
        <v>46.721292973070582</v>
      </c>
      <c r="G36" s="1266">
        <v>4137</v>
      </c>
      <c r="H36" s="1266">
        <f>+G36/G35*100</f>
        <v>46.705126613003372</v>
      </c>
      <c r="I36" s="1266">
        <v>4133.3999999999996</v>
      </c>
      <c r="J36" s="1266">
        <f>+I36/I35*100</f>
        <v>46.682930134851247</v>
      </c>
      <c r="K36" s="1266">
        <v>4134</v>
      </c>
      <c r="L36" s="1266">
        <f>+K36/K35*100</f>
        <v>46.684434004878483</v>
      </c>
      <c r="M36" s="1267">
        <v>4131.8</v>
      </c>
      <c r="N36" s="1267">
        <f>+M36/M35*100</f>
        <v>46.67171209434197</v>
      </c>
      <c r="O36" s="1262"/>
      <c r="P36" s="1223"/>
    </row>
    <row r="37" spans="1:16" ht="14.25" customHeight="1" x14ac:dyDescent="0.2">
      <c r="A37" s="1225"/>
      <c r="B37" s="1228"/>
      <c r="C37" s="779"/>
      <c r="D37" s="779" t="s">
        <v>71</v>
      </c>
      <c r="E37" s="1266">
        <v>4720.6000000000004</v>
      </c>
      <c r="F37" s="1266">
        <f>+E37/E35*100</f>
        <v>53.278707026929418</v>
      </c>
      <c r="G37" s="1266">
        <v>4720.7</v>
      </c>
      <c r="H37" s="1266">
        <f>+G37/G35*100</f>
        <v>53.29487338699662</v>
      </c>
      <c r="I37" s="1266">
        <v>4720.7</v>
      </c>
      <c r="J37" s="1266">
        <f>+I37/I35*100</f>
        <v>53.315940457635911</v>
      </c>
      <c r="K37" s="1266">
        <v>4721.2</v>
      </c>
      <c r="L37" s="1266">
        <f>+K37/K35*100</f>
        <v>53.315565995121503</v>
      </c>
      <c r="M37" s="1267">
        <v>4721.1000000000004</v>
      </c>
      <c r="N37" s="1267">
        <f>+M37/M35*100</f>
        <v>53.328287905658037</v>
      </c>
      <c r="O37" s="1262"/>
      <c r="P37" s="1223"/>
    </row>
    <row r="38" spans="1:16" s="858" customFormat="1" ht="18" customHeight="1" x14ac:dyDescent="0.2">
      <c r="A38" s="1268"/>
      <c r="B38" s="1269"/>
      <c r="C38" s="782" t="s">
        <v>517</v>
      </c>
      <c r="D38" s="779"/>
      <c r="E38" s="1270">
        <v>690.9</v>
      </c>
      <c r="F38" s="1270">
        <f>+E38/E$35*100</f>
        <v>7.7977923748899558</v>
      </c>
      <c r="G38" s="1270">
        <v>689.6</v>
      </c>
      <c r="H38" s="1270">
        <f>+G38/G$35*100</f>
        <v>7.7853167300766568</v>
      </c>
      <c r="I38" s="1270">
        <v>688.6</v>
      </c>
      <c r="J38" s="1270">
        <f>+I38/I$35*100</f>
        <v>7.7771001332700855</v>
      </c>
      <c r="K38" s="1270">
        <v>684.1</v>
      </c>
      <c r="L38" s="1270">
        <f>+K38/K$35*100</f>
        <v>7.7254042822296505</v>
      </c>
      <c r="M38" s="1271">
        <v>659</v>
      </c>
      <c r="N38" s="1271">
        <f>+M38/M$35*100</f>
        <v>7.443888443334953</v>
      </c>
      <c r="O38" s="1262"/>
      <c r="P38" s="886"/>
    </row>
    <row r="39" spans="1:16" s="1278" customFormat="1" ht="14.25" customHeight="1" x14ac:dyDescent="0.2">
      <c r="A39" s="1272"/>
      <c r="B39" s="1273"/>
      <c r="C39" s="1274"/>
      <c r="D39" s="780" t="s">
        <v>72</v>
      </c>
      <c r="E39" s="1275">
        <v>203.4</v>
      </c>
      <c r="F39" s="1275">
        <f>+E39/E38*100</f>
        <v>29.439861050803302</v>
      </c>
      <c r="G39" s="1275">
        <v>199.4</v>
      </c>
      <c r="H39" s="1275">
        <f>+G39/G38*100</f>
        <v>28.915313225058004</v>
      </c>
      <c r="I39" s="1275">
        <v>196.2</v>
      </c>
      <c r="J39" s="1275">
        <f>+I39/I38*100</f>
        <v>28.492593668312516</v>
      </c>
      <c r="K39" s="1275">
        <v>201</v>
      </c>
      <c r="L39" s="1275">
        <f>+K39/K38*100</f>
        <v>29.381669346586754</v>
      </c>
      <c r="M39" s="1276">
        <v>182.3</v>
      </c>
      <c r="N39" s="1276">
        <f>+M39/M38*100</f>
        <v>27.66312594840668</v>
      </c>
      <c r="O39" s="1252"/>
      <c r="P39" s="1277"/>
    </row>
    <row r="40" spans="1:16" s="1278" customFormat="1" ht="14.25" customHeight="1" x14ac:dyDescent="0.2">
      <c r="A40" s="1272"/>
      <c r="B40" s="1273"/>
      <c r="C40" s="1274"/>
      <c r="D40" s="780" t="s">
        <v>71</v>
      </c>
      <c r="E40" s="1275">
        <v>487.5</v>
      </c>
      <c r="F40" s="1275">
        <f>+E40/E38*100</f>
        <v>70.560138949196698</v>
      </c>
      <c r="G40" s="1275">
        <v>490.2</v>
      </c>
      <c r="H40" s="1275">
        <f>+G40/G38*100</f>
        <v>71.084686774942</v>
      </c>
      <c r="I40" s="1275">
        <v>492.5</v>
      </c>
      <c r="J40" s="1275">
        <f>+I40/I38*100</f>
        <v>71.521928550682546</v>
      </c>
      <c r="K40" s="1275">
        <v>483.1</v>
      </c>
      <c r="L40" s="1275">
        <f>+K40/K38*100</f>
        <v>70.618330653413238</v>
      </c>
      <c r="M40" s="1276">
        <v>476.7</v>
      </c>
      <c r="N40" s="1276">
        <f>+M40/M38*100</f>
        <v>72.336874051593327</v>
      </c>
      <c r="O40" s="1252"/>
      <c r="P40" s="1277"/>
    </row>
    <row r="41" spans="1:16" s="858" customFormat="1" ht="18" customHeight="1" x14ac:dyDescent="0.2">
      <c r="A41" s="1268"/>
      <c r="B41" s="1269"/>
      <c r="C41" s="782" t="s">
        <v>518</v>
      </c>
      <c r="D41" s="779"/>
      <c r="E41" s="1270">
        <v>2031.6</v>
      </c>
      <c r="F41" s="1270">
        <f>+E41/E$35*100</f>
        <v>22.929504977314281</v>
      </c>
      <c r="G41" s="1270">
        <v>2033.7</v>
      </c>
      <c r="H41" s="1270">
        <f>+G41/G$35*100</f>
        <v>22.959684794021022</v>
      </c>
      <c r="I41" s="1270">
        <v>1990.7</v>
      </c>
      <c r="J41" s="1270">
        <f>+I41/I$35*100</f>
        <v>22.48311535768336</v>
      </c>
      <c r="K41" s="1270">
        <v>1968.9</v>
      </c>
      <c r="L41" s="1270">
        <f>+K41/K$35*100</f>
        <v>22.234393350799529</v>
      </c>
      <c r="M41" s="1271">
        <v>1976.2</v>
      </c>
      <c r="N41" s="1271">
        <f>+M41/M$35*100</f>
        <v>22.322628743123722</v>
      </c>
      <c r="O41" s="1262"/>
      <c r="P41" s="886"/>
    </row>
    <row r="42" spans="1:16" s="1278" customFormat="1" ht="14.25" customHeight="1" x14ac:dyDescent="0.2">
      <c r="A42" s="1272"/>
      <c r="B42" s="1273"/>
      <c r="C42" s="1274"/>
      <c r="D42" s="780" t="s">
        <v>72</v>
      </c>
      <c r="E42" s="1275">
        <v>968.5</v>
      </c>
      <c r="F42" s="1275">
        <f>+E42/E41*100</f>
        <v>47.671785784603273</v>
      </c>
      <c r="G42" s="1275">
        <v>975.9</v>
      </c>
      <c r="H42" s="1275">
        <f>+G42/G41*100</f>
        <v>47.986428676795981</v>
      </c>
      <c r="I42" s="1275">
        <v>946.8</v>
      </c>
      <c r="J42" s="1275">
        <f>+I42/I41*100</f>
        <v>47.561159391168935</v>
      </c>
      <c r="K42" s="1275">
        <v>928.8</v>
      </c>
      <c r="L42" s="1275">
        <f>+K42/K41*100</f>
        <v>47.173548682005176</v>
      </c>
      <c r="M42" s="1276">
        <v>935.4</v>
      </c>
      <c r="N42" s="1276">
        <f>+M42/M41*100</f>
        <v>47.333265863778969</v>
      </c>
      <c r="O42" s="1252"/>
      <c r="P42" s="1277"/>
    </row>
    <row r="43" spans="1:16" s="1278" customFormat="1" ht="14.25" customHeight="1" x14ac:dyDescent="0.2">
      <c r="A43" s="1272"/>
      <c r="B43" s="1273"/>
      <c r="C43" s="1274"/>
      <c r="D43" s="780" t="s">
        <v>71</v>
      </c>
      <c r="E43" s="1275">
        <v>1063.0999999999999</v>
      </c>
      <c r="F43" s="1275">
        <f>+E43/E41*100</f>
        <v>52.328214215396727</v>
      </c>
      <c r="G43" s="1275">
        <v>1057.8</v>
      </c>
      <c r="H43" s="1275">
        <f>+G43/G41*100</f>
        <v>52.013571323204012</v>
      </c>
      <c r="I43" s="1275">
        <v>1043.9000000000001</v>
      </c>
      <c r="J43" s="1275">
        <f>+I43/I41*100</f>
        <v>52.438840608831072</v>
      </c>
      <c r="K43" s="1275">
        <v>1040.0999999999999</v>
      </c>
      <c r="L43" s="1275">
        <f>+K43/K41*100</f>
        <v>52.826451317994817</v>
      </c>
      <c r="M43" s="1276">
        <v>1040.8</v>
      </c>
      <c r="N43" s="1276">
        <f>+M43/M41*100</f>
        <v>52.666734136221024</v>
      </c>
      <c r="O43" s="1252"/>
      <c r="P43" s="1277"/>
    </row>
    <row r="44" spans="1:16" s="858" customFormat="1" ht="18" customHeight="1" x14ac:dyDescent="0.2">
      <c r="A44" s="1268"/>
      <c r="B44" s="1269"/>
      <c r="C44" s="782" t="s">
        <v>519</v>
      </c>
      <c r="D44" s="779"/>
      <c r="E44" s="1270">
        <v>977.1</v>
      </c>
      <c r="F44" s="1270">
        <f>+E44/E$35*100</f>
        <v>11.02796776596465</v>
      </c>
      <c r="G44" s="1270">
        <v>910.1</v>
      </c>
      <c r="H44" s="1270">
        <f>+G44/G$35*100</f>
        <v>10.274676270363639</v>
      </c>
      <c r="I44" s="1270">
        <v>949.6</v>
      </c>
      <c r="J44" s="1270">
        <f>+I44/I$35*100</f>
        <v>10.724853741727088</v>
      </c>
      <c r="K44" s="1270">
        <v>948.5</v>
      </c>
      <c r="L44" s="1270">
        <f>+K44/K$35*100</f>
        <v>10.711220525792754</v>
      </c>
      <c r="M44" s="1271">
        <v>972.6</v>
      </c>
      <c r="N44" s="1271">
        <f>+M44/M$35*100</f>
        <v>10.986230500739872</v>
      </c>
      <c r="O44" s="1262"/>
      <c r="P44" s="886"/>
    </row>
    <row r="45" spans="1:16" s="1278" customFormat="1" ht="14.25" customHeight="1" x14ac:dyDescent="0.2">
      <c r="A45" s="1272"/>
      <c r="B45" s="1273"/>
      <c r="C45" s="1274"/>
      <c r="D45" s="780" t="s">
        <v>72</v>
      </c>
      <c r="E45" s="1275">
        <v>529.70000000000005</v>
      </c>
      <c r="F45" s="1275">
        <f>+E45/E44*100</f>
        <v>54.211442022310919</v>
      </c>
      <c r="G45" s="1275">
        <v>491</v>
      </c>
      <c r="H45" s="1275">
        <f>+G45/G44*100</f>
        <v>53.950115371937144</v>
      </c>
      <c r="I45" s="1275">
        <v>517.79999999999995</v>
      </c>
      <c r="J45" s="1275">
        <f>+I45/I44*100</f>
        <v>54.528222409435543</v>
      </c>
      <c r="K45" s="1275">
        <v>510.8</v>
      </c>
      <c r="L45" s="1275">
        <f>+K45/K44*100</f>
        <v>53.853452820242488</v>
      </c>
      <c r="M45" s="1276">
        <v>521</v>
      </c>
      <c r="N45" s="1276">
        <f>+M45/M44*100</f>
        <v>53.567756528891628</v>
      </c>
      <c r="O45" s="1252"/>
      <c r="P45" s="1277"/>
    </row>
    <row r="46" spans="1:16" s="1278" customFormat="1" ht="14.25" customHeight="1" x14ac:dyDescent="0.2">
      <c r="A46" s="1272"/>
      <c r="B46" s="1273"/>
      <c r="C46" s="1274"/>
      <c r="D46" s="780" t="s">
        <v>71</v>
      </c>
      <c r="E46" s="1275">
        <v>447.4</v>
      </c>
      <c r="F46" s="1275">
        <f>+E46/E44*100</f>
        <v>45.788557977689074</v>
      </c>
      <c r="G46" s="1275">
        <v>419.1</v>
      </c>
      <c r="H46" s="1275">
        <f>+G46/G44*100</f>
        <v>46.049884628062856</v>
      </c>
      <c r="I46" s="1275">
        <v>431.9</v>
      </c>
      <c r="J46" s="1275">
        <f>+I46/I44*100</f>
        <v>45.482308340353825</v>
      </c>
      <c r="K46" s="1275">
        <v>437.6</v>
      </c>
      <c r="L46" s="1275">
        <f>+K46/K44*100</f>
        <v>46.136004217185032</v>
      </c>
      <c r="M46" s="1276">
        <v>451.7</v>
      </c>
      <c r="N46" s="1276">
        <f>+M46/M44*100</f>
        <v>46.442525190211803</v>
      </c>
      <c r="O46" s="1252"/>
      <c r="P46" s="1277"/>
    </row>
    <row r="47" spans="1:16" s="858" customFormat="1" ht="18" customHeight="1" x14ac:dyDescent="0.2">
      <c r="A47" s="1268"/>
      <c r="B47" s="1269"/>
      <c r="C47" s="782" t="s">
        <v>520</v>
      </c>
      <c r="D47" s="779"/>
      <c r="E47" s="1270">
        <v>1814.6</v>
      </c>
      <c r="F47" s="1270">
        <f>+E47/E$35*100</f>
        <v>20.480350330692307</v>
      </c>
      <c r="G47" s="1270">
        <v>1803</v>
      </c>
      <c r="H47" s="1270">
        <f>+G47/G$35*100</f>
        <v>20.355171206972464</v>
      </c>
      <c r="I47" s="1270">
        <v>1802.5</v>
      </c>
      <c r="J47" s="1270">
        <f>+I47/I$35*100</f>
        <v>20.357570418558424</v>
      </c>
      <c r="K47" s="1270">
        <v>1811.8</v>
      </c>
      <c r="L47" s="1270">
        <f>+K47/K$35*100</f>
        <v>20.460294516216461</v>
      </c>
      <c r="M47" s="1271">
        <v>1812.3</v>
      </c>
      <c r="N47" s="1271">
        <f>+M47/M$35*100</f>
        <v>20.47125800585119</v>
      </c>
      <c r="O47" s="1262"/>
      <c r="P47" s="886"/>
    </row>
    <row r="48" spans="1:16" s="1278" customFormat="1" ht="14.25" customHeight="1" x14ac:dyDescent="0.2">
      <c r="A48" s="1272"/>
      <c r="B48" s="1273"/>
      <c r="C48" s="1274"/>
      <c r="D48" s="780" t="s">
        <v>72</v>
      </c>
      <c r="E48" s="1275">
        <v>930.3</v>
      </c>
      <c r="F48" s="1275">
        <f>+E48/E47*100</f>
        <v>51.26749696902899</v>
      </c>
      <c r="G48" s="1275">
        <v>948.1</v>
      </c>
      <c r="H48" s="1275">
        <f>+G48/G47*100</f>
        <v>52.584581253466446</v>
      </c>
      <c r="I48" s="1275">
        <v>955.9</v>
      </c>
      <c r="J48" s="1275">
        <f>+I48/I47*100</f>
        <v>53.031900138696251</v>
      </c>
      <c r="K48" s="1275">
        <v>966.6</v>
      </c>
      <c r="L48" s="1275">
        <f>+K48/K47*100</f>
        <v>53.350259410530967</v>
      </c>
      <c r="M48" s="1276">
        <v>983.9</v>
      </c>
      <c r="N48" s="1276">
        <f>+M48/M47*100</f>
        <v>54.29012856591072</v>
      </c>
      <c r="O48" s="1252"/>
      <c r="P48" s="1277"/>
    </row>
    <row r="49" spans="1:16" s="1278" customFormat="1" ht="14.25" customHeight="1" x14ac:dyDescent="0.2">
      <c r="A49" s="1272"/>
      <c r="B49" s="1273"/>
      <c r="C49" s="1274"/>
      <c r="D49" s="780" t="s">
        <v>71</v>
      </c>
      <c r="E49" s="1275">
        <v>884.4</v>
      </c>
      <c r="F49" s="1275">
        <f>+E49/E47*100</f>
        <v>48.738013887358093</v>
      </c>
      <c r="G49" s="1275">
        <v>854.9</v>
      </c>
      <c r="H49" s="1275">
        <f>+G49/G47*100</f>
        <v>47.415418746533554</v>
      </c>
      <c r="I49" s="1275">
        <v>846.6</v>
      </c>
      <c r="J49" s="1275">
        <f>+I49/I47*100</f>
        <v>46.968099861303749</v>
      </c>
      <c r="K49" s="1275">
        <v>845.1</v>
      </c>
      <c r="L49" s="1275">
        <f>+K49/K47*100</f>
        <v>46.644221216469809</v>
      </c>
      <c r="M49" s="1276">
        <v>828.4</v>
      </c>
      <c r="N49" s="1276">
        <f>+M49/M47*100</f>
        <v>45.70987143408928</v>
      </c>
      <c r="O49" s="1252"/>
      <c r="P49" s="1277"/>
    </row>
    <row r="50" spans="1:16" s="858" customFormat="1" ht="18" customHeight="1" x14ac:dyDescent="0.2">
      <c r="A50" s="1268"/>
      <c r="B50" s="1269"/>
      <c r="C50" s="782" t="s">
        <v>521</v>
      </c>
      <c r="D50" s="779"/>
      <c r="E50" s="1270">
        <v>1789.3</v>
      </c>
      <c r="F50" s="1270">
        <f>+E50/E$35*100</f>
        <v>20.19480372903546</v>
      </c>
      <c r="G50" s="1270">
        <v>1827.4</v>
      </c>
      <c r="H50" s="1270">
        <f>+G50/G$35*100</f>
        <v>20.630637750206034</v>
      </c>
      <c r="I50" s="1270">
        <v>1808</v>
      </c>
      <c r="J50" s="1270">
        <f>+I50/I$35*100</f>
        <v>20.419687831763454</v>
      </c>
      <c r="K50" s="1270">
        <v>1848.7</v>
      </c>
      <c r="L50" s="1270">
        <f>+K50/K$35*100</f>
        <v>20.876998825548828</v>
      </c>
      <c r="M50" s="1271">
        <v>1836.7</v>
      </c>
      <c r="N50" s="1271">
        <f>+M50/M$35*100</f>
        <v>20.74687390572581</v>
      </c>
      <c r="O50" s="1262"/>
      <c r="P50" s="886"/>
    </row>
    <row r="51" spans="1:16" s="1278" customFormat="1" ht="14.25" customHeight="1" x14ac:dyDescent="0.2">
      <c r="A51" s="1272"/>
      <c r="B51" s="1273"/>
      <c r="C51" s="1274"/>
      <c r="D51" s="780" t="s">
        <v>72</v>
      </c>
      <c r="E51" s="1275">
        <v>898.9</v>
      </c>
      <c r="F51" s="1275">
        <f>+E51/E50*100</f>
        <v>50.237523053708152</v>
      </c>
      <c r="G51" s="1275">
        <v>899.3</v>
      </c>
      <c r="H51" s="1275">
        <f>+G51/G50*100</f>
        <v>49.211995184415009</v>
      </c>
      <c r="I51" s="1275">
        <v>887</v>
      </c>
      <c r="J51" s="1275">
        <f>+I51/I50*100</f>
        <v>49.059734513274336</v>
      </c>
      <c r="K51" s="1275">
        <v>904.2</v>
      </c>
      <c r="L51" s="1275">
        <f>+K51/K50*100</f>
        <v>48.910044896413694</v>
      </c>
      <c r="M51" s="1276">
        <v>895.6</v>
      </c>
      <c r="N51" s="1276">
        <f>+M51/M50*100</f>
        <v>48.761365492459305</v>
      </c>
      <c r="O51" s="1252"/>
      <c r="P51" s="1277"/>
    </row>
    <row r="52" spans="1:16" s="1278" customFormat="1" ht="14.25" customHeight="1" x14ac:dyDescent="0.2">
      <c r="A52" s="1272"/>
      <c r="B52" s="1273"/>
      <c r="C52" s="1274"/>
      <c r="D52" s="780" t="s">
        <v>71</v>
      </c>
      <c r="E52" s="1275">
        <v>890.4</v>
      </c>
      <c r="F52" s="1275">
        <f>+E52/E50*100</f>
        <v>49.762476946291848</v>
      </c>
      <c r="G52" s="1275">
        <v>928.2</v>
      </c>
      <c r="H52" s="1275">
        <f>+G52/G50*100</f>
        <v>50.793477071248773</v>
      </c>
      <c r="I52" s="1275">
        <v>921</v>
      </c>
      <c r="J52" s="1275">
        <f>+I52/I50*100</f>
        <v>50.940265486725664</v>
      </c>
      <c r="K52" s="1275">
        <v>944.5</v>
      </c>
      <c r="L52" s="1275">
        <f>+K52/K50*100</f>
        <v>51.089955103586306</v>
      </c>
      <c r="M52" s="1276">
        <v>941.1</v>
      </c>
      <c r="N52" s="1276">
        <f>+M52/M50*100</f>
        <v>51.238634507540702</v>
      </c>
      <c r="O52" s="1252"/>
      <c r="P52" s="1277"/>
    </row>
    <row r="53" spans="1:16" s="858" customFormat="1" ht="18" customHeight="1" x14ac:dyDescent="0.2">
      <c r="A53" s="1268"/>
      <c r="B53" s="1269"/>
      <c r="C53" s="782" t="s">
        <v>522</v>
      </c>
      <c r="D53" s="779"/>
      <c r="E53" s="1270">
        <v>1556.7</v>
      </c>
      <c r="F53" s="1270">
        <f>+E53/E$35*100</f>
        <v>17.569580822103337</v>
      </c>
      <c r="G53" s="1270">
        <v>1593.9</v>
      </c>
      <c r="H53" s="1270">
        <f>+G53/G$35*100</f>
        <v>17.994513248360182</v>
      </c>
      <c r="I53" s="1270">
        <v>1614.7</v>
      </c>
      <c r="J53" s="1270">
        <f>+I53/I$35*100</f>
        <v>18.236543109484764</v>
      </c>
      <c r="K53" s="1270">
        <v>1593.4</v>
      </c>
      <c r="L53" s="1270">
        <f>+K53/K$35*100</f>
        <v>17.993947059354955</v>
      </c>
      <c r="M53" s="1271">
        <v>1596.1</v>
      </c>
      <c r="N53" s="1271">
        <f>+M53/M$35*100</f>
        <v>18.029120401224457</v>
      </c>
      <c r="O53" s="1262"/>
      <c r="P53" s="886"/>
    </row>
    <row r="54" spans="1:16" s="1278" customFormat="1" ht="14.25" customHeight="1" x14ac:dyDescent="0.2">
      <c r="A54" s="1272"/>
      <c r="B54" s="1273"/>
      <c r="C54" s="1274"/>
      <c r="D54" s="780" t="s">
        <v>72</v>
      </c>
      <c r="E54" s="1275">
        <v>608.9</v>
      </c>
      <c r="F54" s="1275">
        <f>+E54/E53*100</f>
        <v>39.114794115757689</v>
      </c>
      <c r="G54" s="1275">
        <v>623.29999999999995</v>
      </c>
      <c r="H54" s="1275">
        <f>+G54/G53*100</f>
        <v>39.105339105339098</v>
      </c>
      <c r="I54" s="1275">
        <v>629.79999999999995</v>
      </c>
      <c r="J54" s="1275">
        <f>+I54/I53*100</f>
        <v>39.004149377593357</v>
      </c>
      <c r="K54" s="1275">
        <v>622.6</v>
      </c>
      <c r="L54" s="1275">
        <f>+K54/K53*100</f>
        <v>39.073678925567968</v>
      </c>
      <c r="M54" s="1276">
        <v>613.6</v>
      </c>
      <c r="N54" s="1276">
        <f>+M54/M53*100</f>
        <v>38.443706534678284</v>
      </c>
      <c r="O54" s="1252"/>
      <c r="P54" s="1277"/>
    </row>
    <row r="55" spans="1:16" s="1278" customFormat="1" ht="14.25" customHeight="1" x14ac:dyDescent="0.2">
      <c r="A55" s="1272"/>
      <c r="B55" s="1273"/>
      <c r="C55" s="1274"/>
      <c r="D55" s="780" t="s">
        <v>71</v>
      </c>
      <c r="E55" s="1275">
        <v>947.8</v>
      </c>
      <c r="F55" s="1275">
        <f>+E55/E53*100</f>
        <v>60.885205884242296</v>
      </c>
      <c r="G55" s="1275">
        <v>970.6</v>
      </c>
      <c r="H55" s="1275">
        <f>+G55/G53*100</f>
        <v>60.894660894660888</v>
      </c>
      <c r="I55" s="1275">
        <v>984.9</v>
      </c>
      <c r="J55" s="1275">
        <f>+I55/I53*100</f>
        <v>60.995850622406635</v>
      </c>
      <c r="K55" s="1275">
        <v>970.7</v>
      </c>
      <c r="L55" s="1275">
        <f>+K55/K53*100</f>
        <v>60.920045186393878</v>
      </c>
      <c r="M55" s="1276">
        <v>982.5</v>
      </c>
      <c r="N55" s="1276">
        <f>+M55/M53*100</f>
        <v>61.556293465321723</v>
      </c>
      <c r="O55" s="1252"/>
      <c r="P55" s="1277"/>
    </row>
    <row r="56" spans="1:16" s="858" customFormat="1" ht="13.5" customHeight="1" x14ac:dyDescent="0.2">
      <c r="A56" s="890"/>
      <c r="B56" s="891"/>
      <c r="C56" s="892" t="s">
        <v>421</v>
      </c>
      <c r="D56" s="893"/>
      <c r="E56" s="894"/>
      <c r="F56" s="1279"/>
      <c r="G56" s="894"/>
      <c r="H56" s="1279"/>
      <c r="I56" s="894"/>
      <c r="J56" s="1279"/>
      <c r="K56" s="894"/>
      <c r="L56" s="1279"/>
      <c r="M56" s="894"/>
      <c r="N56" s="1279"/>
      <c r="O56" s="895"/>
      <c r="P56" s="886"/>
    </row>
    <row r="57" spans="1:16" ht="13.5" customHeight="1" x14ac:dyDescent="0.2">
      <c r="A57" s="1225"/>
      <c r="B57" s="1280"/>
      <c r="C57" s="1281" t="s">
        <v>403</v>
      </c>
      <c r="D57" s="1246"/>
      <c r="E57" s="1229"/>
      <c r="F57" s="1282" t="s">
        <v>88</v>
      </c>
      <c r="G57" s="1283"/>
      <c r="H57" s="1283"/>
      <c r="I57" s="1284"/>
      <c r="J57" s="1283"/>
      <c r="K57" s="1283"/>
      <c r="L57" s="1283"/>
      <c r="M57" s="1283"/>
      <c r="N57" s="1283"/>
      <c r="O57" s="1252"/>
      <c r="P57" s="1223"/>
    </row>
    <row r="58" spans="1:16" ht="13.5" customHeight="1" x14ac:dyDescent="0.2">
      <c r="A58" s="1225"/>
      <c r="B58" s="1035">
        <v>6</v>
      </c>
      <c r="C58" s="1579">
        <v>42979</v>
      </c>
      <c r="D58" s="1579"/>
      <c r="E58" s="1251"/>
      <c r="F58" s="1251"/>
      <c r="G58" s="1251"/>
      <c r="H58" s="1251"/>
      <c r="I58" s="1251"/>
      <c r="J58" s="1251"/>
      <c r="K58" s="1251"/>
      <c r="L58" s="1251"/>
      <c r="M58" s="1251"/>
      <c r="N58" s="1251"/>
      <c r="O58" s="1251"/>
      <c r="P58" s="1251"/>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RowHeight="12.75" x14ac:dyDescent="0.2"/>
  <cols>
    <col min="1" max="1" width="1" style="1224" customWidth="1"/>
    <col min="2" max="2" width="2.5703125" style="1224" customWidth="1"/>
    <col min="3" max="3" width="1" style="1224" customWidth="1"/>
    <col min="4" max="4" width="34" style="1224" customWidth="1"/>
    <col min="5" max="5" width="7.42578125" style="1224" customWidth="1"/>
    <col min="6" max="6" width="4.85546875" style="1224" customWidth="1"/>
    <col min="7" max="7" width="7.42578125" style="1224" customWidth="1"/>
    <col min="8" max="8" width="4.85546875" style="1224" customWidth="1"/>
    <col min="9" max="9" width="7.42578125" style="1224" customWidth="1"/>
    <col min="10" max="10" width="4.85546875" style="1224" customWidth="1"/>
    <col min="11" max="11" width="7.42578125" style="1224" customWidth="1"/>
    <col min="12" max="12" width="4.85546875" style="1224" customWidth="1"/>
    <col min="13" max="13" width="7.42578125" style="1224" customWidth="1"/>
    <col min="14" max="14" width="4.85546875" style="1224" customWidth="1"/>
    <col min="15" max="15" width="2.5703125" style="1224" customWidth="1"/>
    <col min="16" max="16" width="1" style="1224" customWidth="1"/>
    <col min="17" max="17" width="9.140625" style="1287" customWidth="1"/>
    <col min="18" max="18" width="9.140625" style="1288" customWidth="1"/>
    <col min="19" max="16384" width="9.140625" style="1224"/>
  </cols>
  <sheetData>
    <row r="1" spans="1:18" ht="13.5" customHeight="1" x14ac:dyDescent="0.2">
      <c r="A1" s="1225"/>
      <c r="B1" s="1285"/>
      <c r="C1" s="1582" t="s">
        <v>324</v>
      </c>
      <c r="D1" s="1582"/>
      <c r="E1" s="1219"/>
      <c r="F1" s="1219"/>
      <c r="G1" s="1219"/>
      <c r="H1" s="1219"/>
      <c r="I1" s="1219"/>
      <c r="J1" s="1219"/>
      <c r="K1" s="1219"/>
      <c r="L1" s="1219"/>
      <c r="M1" s="1286"/>
      <c r="N1" s="1219"/>
      <c r="O1" s="1219"/>
      <c r="P1" s="1225"/>
    </row>
    <row r="2" spans="1:18" ht="9.75" customHeight="1" x14ac:dyDescent="0.2">
      <c r="A2" s="1225"/>
      <c r="B2" s="1289"/>
      <c r="C2" s="1290"/>
      <c r="D2" s="1289"/>
      <c r="E2" s="1291"/>
      <c r="F2" s="1291"/>
      <c r="G2" s="1291"/>
      <c r="H2" s="1291"/>
      <c r="I2" s="1227"/>
      <c r="J2" s="1227"/>
      <c r="K2" s="1227"/>
      <c r="L2" s="1227"/>
      <c r="M2" s="1227"/>
      <c r="N2" s="1227"/>
      <c r="O2" s="1292"/>
      <c r="P2" s="1225"/>
    </row>
    <row r="3" spans="1:18" ht="9" customHeight="1" thickBot="1" x14ac:dyDescent="0.25">
      <c r="A3" s="1225"/>
      <c r="B3" s="1219"/>
      <c r="C3" s="1260"/>
      <c r="D3" s="1219"/>
      <c r="E3" s="1219"/>
      <c r="F3" s="1219"/>
      <c r="G3" s="1219"/>
      <c r="H3" s="1219"/>
      <c r="I3" s="1219"/>
      <c r="J3" s="1219"/>
      <c r="K3" s="1219"/>
      <c r="L3" s="1219"/>
      <c r="M3" s="1569" t="s">
        <v>73</v>
      </c>
      <c r="N3" s="1569"/>
      <c r="O3" s="1293"/>
      <c r="P3" s="1225"/>
    </row>
    <row r="4" spans="1:18" s="1237" customFormat="1" ht="13.5" customHeight="1" thickBot="1" x14ac:dyDescent="0.25">
      <c r="A4" s="1231"/>
      <c r="B4" s="1294"/>
      <c r="C4" s="1583" t="s">
        <v>161</v>
      </c>
      <c r="D4" s="1584"/>
      <c r="E4" s="1584"/>
      <c r="F4" s="1584"/>
      <c r="G4" s="1584"/>
      <c r="H4" s="1584"/>
      <c r="I4" s="1584"/>
      <c r="J4" s="1584"/>
      <c r="K4" s="1584"/>
      <c r="L4" s="1584"/>
      <c r="M4" s="1584"/>
      <c r="N4" s="1585"/>
      <c r="O4" s="1293"/>
      <c r="P4" s="1231"/>
      <c r="Q4" s="1287"/>
      <c r="R4" s="1288"/>
    </row>
    <row r="5" spans="1:18" ht="3.75" customHeight="1" x14ac:dyDescent="0.2">
      <c r="A5" s="1225"/>
      <c r="B5" s="1219"/>
      <c r="C5" s="1586" t="s">
        <v>155</v>
      </c>
      <c r="D5" s="1587"/>
      <c r="E5" s="1219"/>
      <c r="F5" s="1295"/>
      <c r="G5" s="1295"/>
      <c r="H5" s="1295"/>
      <c r="I5" s="1295"/>
      <c r="J5" s="1295"/>
      <c r="K5" s="1219"/>
      <c r="L5" s="1295"/>
      <c r="M5" s="1295"/>
      <c r="N5" s="1295"/>
      <c r="O5" s="1293"/>
      <c r="P5" s="1225"/>
    </row>
    <row r="6" spans="1:18" ht="12.75" customHeight="1" x14ac:dyDescent="0.2">
      <c r="A6" s="1225"/>
      <c r="B6" s="1219"/>
      <c r="C6" s="1587"/>
      <c r="D6" s="1587"/>
      <c r="E6" s="1240" t="s">
        <v>34</v>
      </c>
      <c r="F6" s="1241" t="s">
        <v>34</v>
      </c>
      <c r="G6" s="1240" t="s">
        <v>696</v>
      </c>
      <c r="H6" s="1241" t="s">
        <v>34</v>
      </c>
      <c r="I6" s="1242"/>
      <c r="J6" s="1241" t="s">
        <v>34</v>
      </c>
      <c r="K6" s="1243" t="s">
        <v>34</v>
      </c>
      <c r="L6" s="1244" t="s">
        <v>697</v>
      </c>
      <c r="M6" s="1244" t="s">
        <v>34</v>
      </c>
      <c r="N6" s="1245"/>
      <c r="O6" s="1293"/>
      <c r="P6" s="1225"/>
      <c r="Q6" s="1296"/>
      <c r="R6" s="1296"/>
    </row>
    <row r="7" spans="1:18" x14ac:dyDescent="0.2">
      <c r="A7" s="1225"/>
      <c r="B7" s="1219"/>
      <c r="C7" s="1297"/>
      <c r="D7" s="1297"/>
      <c r="E7" s="1572" t="s">
        <v>728</v>
      </c>
      <c r="F7" s="1572"/>
      <c r="G7" s="1572" t="s">
        <v>729</v>
      </c>
      <c r="H7" s="1572"/>
      <c r="I7" s="1572" t="s">
        <v>730</v>
      </c>
      <c r="J7" s="1572"/>
      <c r="K7" s="1572" t="s">
        <v>731</v>
      </c>
      <c r="L7" s="1572"/>
      <c r="M7" s="1572" t="s">
        <v>728</v>
      </c>
      <c r="N7" s="1572"/>
      <c r="O7" s="1298"/>
      <c r="P7" s="1225"/>
    </row>
    <row r="8" spans="1:18" s="1250" customFormat="1" ht="16.5" customHeight="1" x14ac:dyDescent="0.2">
      <c r="A8" s="1247"/>
      <c r="B8" s="1299"/>
      <c r="C8" s="1565" t="s">
        <v>13</v>
      </c>
      <c r="D8" s="1565"/>
      <c r="E8" s="1566">
        <v>4602.5</v>
      </c>
      <c r="F8" s="1566"/>
      <c r="G8" s="1566">
        <v>4661.5</v>
      </c>
      <c r="H8" s="1566"/>
      <c r="I8" s="1566">
        <v>4643.6000000000004</v>
      </c>
      <c r="J8" s="1566"/>
      <c r="K8" s="1566">
        <v>4658.1000000000004</v>
      </c>
      <c r="L8" s="1566"/>
      <c r="M8" s="1567">
        <v>4760.3999999999996</v>
      </c>
      <c r="N8" s="1567"/>
      <c r="O8" s="1300"/>
      <c r="P8" s="1247"/>
      <c r="Q8" s="1287"/>
      <c r="R8" s="1288"/>
    </row>
    <row r="9" spans="1:18" ht="12" customHeight="1" x14ac:dyDescent="0.2">
      <c r="A9" s="1225"/>
      <c r="B9" s="1301"/>
      <c r="C9" s="776" t="s">
        <v>72</v>
      </c>
      <c r="D9" s="1251"/>
      <c r="E9" s="1588">
        <v>2364.3000000000002</v>
      </c>
      <c r="F9" s="1588"/>
      <c r="G9" s="1588">
        <v>2400.6</v>
      </c>
      <c r="H9" s="1588"/>
      <c r="I9" s="1588">
        <v>2377</v>
      </c>
      <c r="J9" s="1588"/>
      <c r="K9" s="1588">
        <v>2389.1</v>
      </c>
      <c r="L9" s="1588"/>
      <c r="M9" s="1589">
        <v>2443.8000000000002</v>
      </c>
      <c r="N9" s="1589"/>
      <c r="O9" s="1298"/>
      <c r="P9" s="1225"/>
      <c r="Q9" s="1302"/>
      <c r="R9" s="1302"/>
    </row>
    <row r="10" spans="1:18" ht="12" customHeight="1" x14ac:dyDescent="0.2">
      <c r="A10" s="1225"/>
      <c r="B10" s="1301"/>
      <c r="C10" s="776" t="s">
        <v>71</v>
      </c>
      <c r="D10" s="1251"/>
      <c r="E10" s="1588">
        <v>2238.3000000000002</v>
      </c>
      <c r="F10" s="1588"/>
      <c r="G10" s="1588">
        <v>2260.9</v>
      </c>
      <c r="H10" s="1588"/>
      <c r="I10" s="1588">
        <v>2266.6999999999998</v>
      </c>
      <c r="J10" s="1588"/>
      <c r="K10" s="1588">
        <v>2269</v>
      </c>
      <c r="L10" s="1588"/>
      <c r="M10" s="1589">
        <v>2316.6</v>
      </c>
      <c r="N10" s="1589"/>
      <c r="O10" s="1298"/>
      <c r="P10" s="1225"/>
    </row>
    <row r="11" spans="1:18" ht="15.75" customHeight="1" x14ac:dyDescent="0.2">
      <c r="A11" s="1225"/>
      <c r="B11" s="1301"/>
      <c r="C11" s="776" t="s">
        <v>156</v>
      </c>
      <c r="D11" s="1251"/>
      <c r="E11" s="1588">
        <v>259.39999999999998</v>
      </c>
      <c r="F11" s="1588"/>
      <c r="G11" s="1588">
        <v>272.89999999999998</v>
      </c>
      <c r="H11" s="1588"/>
      <c r="I11" s="1588">
        <v>265</v>
      </c>
      <c r="J11" s="1588"/>
      <c r="K11" s="1588">
        <v>274</v>
      </c>
      <c r="L11" s="1588"/>
      <c r="M11" s="1589">
        <v>275.39999999999998</v>
      </c>
      <c r="N11" s="1589"/>
      <c r="O11" s="1298"/>
      <c r="P11" s="1225"/>
    </row>
    <row r="12" spans="1:18" ht="12" customHeight="1" x14ac:dyDescent="0.2">
      <c r="A12" s="1225"/>
      <c r="B12" s="1301"/>
      <c r="C12" s="776" t="s">
        <v>157</v>
      </c>
      <c r="D12" s="1251"/>
      <c r="E12" s="1573">
        <v>2233.3000000000002</v>
      </c>
      <c r="F12" s="1573"/>
      <c r="G12" s="1573">
        <v>2245.5</v>
      </c>
      <c r="H12" s="1573"/>
      <c r="I12" s="1573">
        <v>2230.4</v>
      </c>
      <c r="J12" s="1573"/>
      <c r="K12" s="1573">
        <v>2221.4</v>
      </c>
      <c r="L12" s="1573"/>
      <c r="M12" s="1574">
        <v>2241.9</v>
      </c>
      <c r="N12" s="1574"/>
      <c r="O12" s="1298"/>
      <c r="P12" s="1225"/>
    </row>
    <row r="13" spans="1:18" ht="12" customHeight="1" x14ac:dyDescent="0.2">
      <c r="A13" s="1225"/>
      <c r="B13" s="1301"/>
      <c r="C13" s="776" t="s">
        <v>158</v>
      </c>
      <c r="D13" s="1251"/>
      <c r="E13" s="1573">
        <v>2109.8000000000002</v>
      </c>
      <c r="F13" s="1573"/>
      <c r="G13" s="1573">
        <v>2143.1</v>
      </c>
      <c r="H13" s="1573"/>
      <c r="I13" s="1573">
        <v>2148.1999999999998</v>
      </c>
      <c r="J13" s="1573"/>
      <c r="K13" s="1573">
        <v>2162.6999999999998</v>
      </c>
      <c r="L13" s="1573"/>
      <c r="M13" s="1574">
        <v>2243.1</v>
      </c>
      <c r="N13" s="1574"/>
      <c r="O13" s="1298"/>
      <c r="P13" s="1225"/>
    </row>
    <row r="14" spans="1:18" ht="15.75" customHeight="1" x14ac:dyDescent="0.2">
      <c r="A14" s="1225"/>
      <c r="B14" s="1301"/>
      <c r="C14" s="776" t="s">
        <v>382</v>
      </c>
      <c r="D14" s="1251"/>
      <c r="E14" s="1588">
        <v>328.8</v>
      </c>
      <c r="F14" s="1588"/>
      <c r="G14" s="1588">
        <v>341.8</v>
      </c>
      <c r="H14" s="1588"/>
      <c r="I14" s="1588">
        <v>307.3</v>
      </c>
      <c r="J14" s="1588"/>
      <c r="K14" s="1588">
        <v>301</v>
      </c>
      <c r="L14" s="1588"/>
      <c r="M14" s="1589">
        <v>331.9</v>
      </c>
      <c r="N14" s="1589"/>
      <c r="O14" s="1298"/>
      <c r="P14" s="1225"/>
    </row>
    <row r="15" spans="1:18" ht="12" customHeight="1" x14ac:dyDescent="0.2">
      <c r="A15" s="1225"/>
      <c r="B15" s="1301"/>
      <c r="C15" s="776" t="s">
        <v>162</v>
      </c>
      <c r="D15" s="1251"/>
      <c r="E15" s="1573">
        <v>1116.5</v>
      </c>
      <c r="F15" s="1573"/>
      <c r="G15" s="1573">
        <v>1132.2</v>
      </c>
      <c r="H15" s="1573"/>
      <c r="I15" s="1573">
        <v>1159.2</v>
      </c>
      <c r="J15" s="1573"/>
      <c r="K15" s="1573">
        <v>1133.0999999999999</v>
      </c>
      <c r="L15" s="1573"/>
      <c r="M15" s="1574">
        <v>1164.5</v>
      </c>
      <c r="N15" s="1574"/>
      <c r="O15" s="1298"/>
      <c r="P15" s="1225"/>
      <c r="Q15" s="1303"/>
      <c r="R15" s="1303"/>
    </row>
    <row r="16" spans="1:18" ht="12" customHeight="1" x14ac:dyDescent="0.2">
      <c r="A16" s="1225"/>
      <c r="B16" s="1301"/>
      <c r="C16" s="776" t="s">
        <v>163</v>
      </c>
      <c r="D16" s="1251"/>
      <c r="E16" s="1573">
        <v>3157.2</v>
      </c>
      <c r="F16" s="1573"/>
      <c r="G16" s="1573">
        <v>3187.5</v>
      </c>
      <c r="H16" s="1573"/>
      <c r="I16" s="1573">
        <v>3177.1</v>
      </c>
      <c r="J16" s="1573"/>
      <c r="K16" s="1573">
        <v>3224</v>
      </c>
      <c r="L16" s="1573"/>
      <c r="M16" s="1574">
        <v>3264</v>
      </c>
      <c r="N16" s="1574"/>
      <c r="O16" s="1298"/>
      <c r="P16" s="1225"/>
    </row>
    <row r="17" spans="1:18" s="1307" customFormat="1" ht="15.75" customHeight="1" x14ac:dyDescent="0.2">
      <c r="A17" s="1304"/>
      <c r="B17" s="1305"/>
      <c r="C17" s="776" t="s">
        <v>164</v>
      </c>
      <c r="D17" s="1251"/>
      <c r="E17" s="1573">
        <v>4055.4</v>
      </c>
      <c r="F17" s="1573"/>
      <c r="G17" s="1573">
        <v>4106</v>
      </c>
      <c r="H17" s="1573"/>
      <c r="I17" s="1573">
        <v>4090.1</v>
      </c>
      <c r="J17" s="1573"/>
      <c r="K17" s="1573">
        <v>4107.5</v>
      </c>
      <c r="L17" s="1573"/>
      <c r="M17" s="1574">
        <v>4205.6000000000004</v>
      </c>
      <c r="N17" s="1574"/>
      <c r="O17" s="1306"/>
      <c r="P17" s="1304"/>
      <c r="Q17" s="1287"/>
      <c r="R17" s="1288"/>
    </row>
    <row r="18" spans="1:18" s="1307" customFormat="1" ht="12" customHeight="1" x14ac:dyDescent="0.2">
      <c r="A18" s="1304"/>
      <c r="B18" s="1305"/>
      <c r="C18" s="776" t="s">
        <v>165</v>
      </c>
      <c r="D18" s="1251"/>
      <c r="E18" s="1573">
        <v>547.20000000000005</v>
      </c>
      <c r="F18" s="1573"/>
      <c r="G18" s="1573">
        <v>555.5</v>
      </c>
      <c r="H18" s="1573"/>
      <c r="I18" s="1573">
        <v>553.5</v>
      </c>
      <c r="J18" s="1573"/>
      <c r="K18" s="1573">
        <v>550.70000000000005</v>
      </c>
      <c r="L18" s="1573"/>
      <c r="M18" s="1574">
        <v>554.79999999999995</v>
      </c>
      <c r="N18" s="1574"/>
      <c r="O18" s="1306"/>
      <c r="P18" s="1304"/>
      <c r="Q18" s="1287"/>
      <c r="R18" s="1288"/>
    </row>
    <row r="19" spans="1:18" ht="15.75" customHeight="1" x14ac:dyDescent="0.2">
      <c r="A19" s="1225"/>
      <c r="B19" s="1301"/>
      <c r="C19" s="776" t="s">
        <v>166</v>
      </c>
      <c r="D19" s="1251"/>
      <c r="E19" s="1573">
        <v>3775.8</v>
      </c>
      <c r="F19" s="1573"/>
      <c r="G19" s="1573">
        <v>3822.9</v>
      </c>
      <c r="H19" s="1573"/>
      <c r="I19" s="1573">
        <v>3837.1</v>
      </c>
      <c r="J19" s="1573"/>
      <c r="K19" s="1573">
        <v>3852.8</v>
      </c>
      <c r="L19" s="1573"/>
      <c r="M19" s="1574">
        <v>3931.5</v>
      </c>
      <c r="N19" s="1574"/>
      <c r="O19" s="1298"/>
      <c r="P19" s="1225"/>
      <c r="R19" s="1303"/>
    </row>
    <row r="20" spans="1:18" ht="12" customHeight="1" x14ac:dyDescent="0.2">
      <c r="A20" s="1225"/>
      <c r="B20" s="1301"/>
      <c r="C20" s="1308"/>
      <c r="D20" s="1371" t="s">
        <v>167</v>
      </c>
      <c r="E20" s="1573">
        <v>2920.8</v>
      </c>
      <c r="F20" s="1573"/>
      <c r="G20" s="1573">
        <v>2966.7</v>
      </c>
      <c r="H20" s="1573"/>
      <c r="I20" s="1573">
        <v>2987.5</v>
      </c>
      <c r="J20" s="1573"/>
      <c r="K20" s="1573">
        <v>3035.7</v>
      </c>
      <c r="L20" s="1573"/>
      <c r="M20" s="1574">
        <v>3062.5</v>
      </c>
      <c r="N20" s="1574"/>
      <c r="O20" s="1298"/>
      <c r="P20" s="1225"/>
      <c r="R20" s="1309"/>
    </row>
    <row r="21" spans="1:18" ht="12" customHeight="1" x14ac:dyDescent="0.2">
      <c r="A21" s="1225"/>
      <c r="B21" s="1301"/>
      <c r="C21" s="1308"/>
      <c r="D21" s="1371" t="s">
        <v>168</v>
      </c>
      <c r="E21" s="1573">
        <v>712.3</v>
      </c>
      <c r="F21" s="1573"/>
      <c r="G21" s="1573">
        <v>709.5</v>
      </c>
      <c r="H21" s="1573"/>
      <c r="I21" s="1573">
        <v>704</v>
      </c>
      <c r="J21" s="1573"/>
      <c r="K21" s="1573">
        <v>681.4</v>
      </c>
      <c r="L21" s="1573"/>
      <c r="M21" s="1574">
        <v>727.9</v>
      </c>
      <c r="N21" s="1574"/>
      <c r="O21" s="1298"/>
      <c r="P21" s="1225"/>
    </row>
    <row r="22" spans="1:18" ht="12" customHeight="1" x14ac:dyDescent="0.2">
      <c r="A22" s="1225"/>
      <c r="B22" s="1301"/>
      <c r="C22" s="1308"/>
      <c r="D22" s="1371" t="s">
        <v>129</v>
      </c>
      <c r="E22" s="1573">
        <v>142.69999999999999</v>
      </c>
      <c r="F22" s="1573"/>
      <c r="G22" s="1573">
        <v>146.69999999999999</v>
      </c>
      <c r="H22" s="1573"/>
      <c r="I22" s="1573">
        <v>145.6</v>
      </c>
      <c r="J22" s="1573"/>
      <c r="K22" s="1573">
        <v>135.69999999999999</v>
      </c>
      <c r="L22" s="1573"/>
      <c r="M22" s="1574">
        <v>141.1</v>
      </c>
      <c r="N22" s="1574"/>
      <c r="O22" s="1298"/>
      <c r="P22" s="1225"/>
    </row>
    <row r="23" spans="1:18" ht="12" customHeight="1" x14ac:dyDescent="0.2">
      <c r="A23" s="1225"/>
      <c r="B23" s="1301"/>
      <c r="C23" s="776" t="s">
        <v>169</v>
      </c>
      <c r="D23" s="1251"/>
      <c r="E23" s="1573">
        <v>798</v>
      </c>
      <c r="F23" s="1573"/>
      <c r="G23" s="1573">
        <v>808.4</v>
      </c>
      <c r="H23" s="1573"/>
      <c r="I23" s="1573">
        <v>781.3</v>
      </c>
      <c r="J23" s="1573"/>
      <c r="K23" s="1573">
        <v>782.5</v>
      </c>
      <c r="L23" s="1573"/>
      <c r="M23" s="1574">
        <v>806.2</v>
      </c>
      <c r="N23" s="1574"/>
      <c r="O23" s="1298"/>
      <c r="P23" s="1225"/>
    </row>
    <row r="24" spans="1:18" ht="12" customHeight="1" x14ac:dyDescent="0.2">
      <c r="A24" s="1225"/>
      <c r="B24" s="1301"/>
      <c r="C24" s="776" t="s">
        <v>129</v>
      </c>
      <c r="D24" s="1251"/>
      <c r="E24" s="1573">
        <v>28.7</v>
      </c>
      <c r="F24" s="1573"/>
      <c r="G24" s="1573">
        <v>30.2</v>
      </c>
      <c r="H24" s="1573"/>
      <c r="I24" s="1573">
        <v>25.2</v>
      </c>
      <c r="J24" s="1573"/>
      <c r="K24" s="1573">
        <v>22.8</v>
      </c>
      <c r="L24" s="1573"/>
      <c r="M24" s="1574">
        <v>22.7</v>
      </c>
      <c r="N24" s="1574"/>
      <c r="O24" s="1298"/>
      <c r="P24" s="1225"/>
    </row>
    <row r="25" spans="1:18" ht="16.5" customHeight="1" x14ac:dyDescent="0.2">
      <c r="A25" s="1225"/>
      <c r="B25" s="1301"/>
      <c r="C25" s="781" t="s">
        <v>170</v>
      </c>
      <c r="D25" s="779"/>
      <c r="E25" s="1577"/>
      <c r="F25" s="1577"/>
      <c r="G25" s="1577"/>
      <c r="H25" s="1577"/>
      <c r="I25" s="1577"/>
      <c r="J25" s="1577"/>
      <c r="K25" s="1577"/>
      <c r="L25" s="1577"/>
      <c r="M25" s="1578"/>
      <c r="N25" s="1578"/>
      <c r="O25" s="1298"/>
      <c r="P25" s="1225"/>
    </row>
    <row r="26" spans="1:18" s="858" customFormat="1" ht="13.5" customHeight="1" x14ac:dyDescent="0.2">
      <c r="A26" s="1268"/>
      <c r="B26" s="1590" t="s">
        <v>171</v>
      </c>
      <c r="C26" s="1590"/>
      <c r="D26" s="1590"/>
      <c r="E26" s="1591">
        <v>65.099999999999994</v>
      </c>
      <c r="F26" s="1591"/>
      <c r="G26" s="1591">
        <v>66</v>
      </c>
      <c r="H26" s="1591"/>
      <c r="I26" s="1591">
        <v>65.900000000000006</v>
      </c>
      <c r="J26" s="1591"/>
      <c r="K26" s="1591">
        <v>66.3</v>
      </c>
      <c r="L26" s="1591"/>
      <c r="M26" s="1592">
        <v>67.599999999999994</v>
      </c>
      <c r="N26" s="1592"/>
      <c r="O26" s="1310"/>
      <c r="P26" s="1268"/>
      <c r="Q26" s="1287"/>
      <c r="R26" s="1288"/>
    </row>
    <row r="27" spans="1:18" ht="12" customHeight="1" x14ac:dyDescent="0.2">
      <c r="A27" s="1225"/>
      <c r="B27" s="1301"/>
      <c r="C27" s="779"/>
      <c r="D27" s="1371" t="s">
        <v>72</v>
      </c>
      <c r="E27" s="1577">
        <v>68.3</v>
      </c>
      <c r="F27" s="1577"/>
      <c r="G27" s="1577">
        <v>69.3</v>
      </c>
      <c r="H27" s="1577"/>
      <c r="I27" s="1577">
        <v>68.8</v>
      </c>
      <c r="J27" s="1577"/>
      <c r="K27" s="1577">
        <v>69.400000000000006</v>
      </c>
      <c r="L27" s="1577"/>
      <c r="M27" s="1578">
        <v>70.8</v>
      </c>
      <c r="N27" s="1578"/>
      <c r="O27" s="1298"/>
      <c r="P27" s="1225"/>
    </row>
    <row r="28" spans="1:18" ht="12" customHeight="1" x14ac:dyDescent="0.2">
      <c r="A28" s="1225"/>
      <c r="B28" s="1301"/>
      <c r="C28" s="779"/>
      <c r="D28" s="1371" t="s">
        <v>71</v>
      </c>
      <c r="E28" s="1577">
        <v>62.2</v>
      </c>
      <c r="F28" s="1577"/>
      <c r="G28" s="1577">
        <v>62.9</v>
      </c>
      <c r="H28" s="1577"/>
      <c r="I28" s="1577">
        <v>63.2</v>
      </c>
      <c r="J28" s="1577"/>
      <c r="K28" s="1577">
        <v>63.4</v>
      </c>
      <c r="L28" s="1577"/>
      <c r="M28" s="1578">
        <v>64.5</v>
      </c>
      <c r="N28" s="1578"/>
      <c r="O28" s="1298"/>
      <c r="P28" s="1225"/>
    </row>
    <row r="29" spans="1:18" s="858" customFormat="1" ht="14.25" customHeight="1" x14ac:dyDescent="0.2">
      <c r="A29" s="1268"/>
      <c r="B29" s="1590" t="s">
        <v>156</v>
      </c>
      <c r="C29" s="1590"/>
      <c r="D29" s="1590"/>
      <c r="E29" s="1591">
        <v>23.6</v>
      </c>
      <c r="F29" s="1591"/>
      <c r="G29" s="1591">
        <v>24.9</v>
      </c>
      <c r="H29" s="1591"/>
      <c r="I29" s="1591">
        <v>24.2</v>
      </c>
      <c r="J29" s="1591"/>
      <c r="K29" s="1591">
        <v>25</v>
      </c>
      <c r="L29" s="1591"/>
      <c r="M29" s="1592">
        <v>25.2</v>
      </c>
      <c r="N29" s="1592"/>
      <c r="O29" s="1310"/>
      <c r="P29" s="1268"/>
      <c r="Q29" s="1287"/>
      <c r="R29" s="1288"/>
    </row>
    <row r="30" spans="1:18" ht="12" customHeight="1" x14ac:dyDescent="0.2">
      <c r="A30" s="1225"/>
      <c r="B30" s="1301"/>
      <c r="C30" s="779"/>
      <c r="D30" s="1371" t="s">
        <v>72</v>
      </c>
      <c r="E30" s="1577">
        <v>25.5</v>
      </c>
      <c r="F30" s="1577"/>
      <c r="G30" s="1577">
        <v>27</v>
      </c>
      <c r="H30" s="1577"/>
      <c r="I30" s="1577">
        <v>25.8</v>
      </c>
      <c r="J30" s="1577"/>
      <c r="K30" s="1577">
        <v>26.8</v>
      </c>
      <c r="L30" s="1577"/>
      <c r="M30" s="1578">
        <v>26.4</v>
      </c>
      <c r="N30" s="1578"/>
      <c r="O30" s="1298"/>
      <c r="P30" s="1225"/>
    </row>
    <row r="31" spans="1:18" ht="12" customHeight="1" x14ac:dyDescent="0.2">
      <c r="A31" s="1225"/>
      <c r="B31" s="1301"/>
      <c r="C31" s="779"/>
      <c r="D31" s="1371" t="s">
        <v>71</v>
      </c>
      <c r="E31" s="1577">
        <v>21.7</v>
      </c>
      <c r="F31" s="1577"/>
      <c r="G31" s="1577">
        <v>22.7</v>
      </c>
      <c r="H31" s="1577"/>
      <c r="I31" s="1577">
        <v>22.5</v>
      </c>
      <c r="J31" s="1577"/>
      <c r="K31" s="1577">
        <v>23.2</v>
      </c>
      <c r="L31" s="1577"/>
      <c r="M31" s="1578">
        <v>23.9</v>
      </c>
      <c r="N31" s="1578"/>
      <c r="O31" s="1298"/>
      <c r="P31" s="1225"/>
    </row>
    <row r="32" spans="1:18" s="858" customFormat="1" ht="14.25" customHeight="1" x14ac:dyDescent="0.2">
      <c r="A32" s="1268"/>
      <c r="B32" s="1590" t="s">
        <v>172</v>
      </c>
      <c r="C32" s="1590"/>
      <c r="D32" s="1590"/>
      <c r="E32" s="1591">
        <v>52.2</v>
      </c>
      <c r="F32" s="1591"/>
      <c r="G32" s="1591">
        <v>53.2</v>
      </c>
      <c r="H32" s="1591"/>
      <c r="I32" s="1591">
        <v>52.9</v>
      </c>
      <c r="J32" s="1591"/>
      <c r="K32" s="1591">
        <v>53.9</v>
      </c>
      <c r="L32" s="1591"/>
      <c r="M32" s="1592">
        <v>56.1</v>
      </c>
      <c r="N32" s="1592"/>
      <c r="O32" s="1310"/>
      <c r="P32" s="1268"/>
      <c r="Q32" s="1287"/>
      <c r="R32" s="1288"/>
    </row>
    <row r="33" spans="1:18" ht="12" customHeight="1" x14ac:dyDescent="0.2">
      <c r="A33" s="1225"/>
      <c r="B33" s="1301"/>
      <c r="C33" s="779"/>
      <c r="D33" s="1371" t="s">
        <v>72</v>
      </c>
      <c r="E33" s="1577">
        <v>58.9</v>
      </c>
      <c r="F33" s="1577"/>
      <c r="G33" s="1577">
        <v>60.6</v>
      </c>
      <c r="H33" s="1577"/>
      <c r="I33" s="1577">
        <v>59.3</v>
      </c>
      <c r="J33" s="1577"/>
      <c r="K33" s="1577">
        <v>60.4</v>
      </c>
      <c r="L33" s="1577"/>
      <c r="M33" s="1578">
        <v>62.2</v>
      </c>
      <c r="N33" s="1578"/>
      <c r="O33" s="1298"/>
      <c r="P33" s="1225"/>
    </row>
    <row r="34" spans="1:18" ht="12" customHeight="1" x14ac:dyDescent="0.2">
      <c r="A34" s="1225"/>
      <c r="B34" s="1301"/>
      <c r="C34" s="779"/>
      <c r="D34" s="1371" t="s">
        <v>71</v>
      </c>
      <c r="E34" s="1577">
        <v>46.1</v>
      </c>
      <c r="F34" s="1577"/>
      <c r="G34" s="1577">
        <v>46.6</v>
      </c>
      <c r="H34" s="1577"/>
      <c r="I34" s="1577">
        <v>47.2</v>
      </c>
      <c r="J34" s="1577"/>
      <c r="K34" s="1577">
        <v>48.2</v>
      </c>
      <c r="L34" s="1577"/>
      <c r="M34" s="1578">
        <v>50.6</v>
      </c>
      <c r="N34" s="1578"/>
      <c r="O34" s="1298"/>
      <c r="P34" s="1225"/>
    </row>
    <row r="35" spans="1:18" ht="15.75" customHeight="1" x14ac:dyDescent="0.2">
      <c r="A35" s="1225"/>
      <c r="B35" s="1301"/>
      <c r="C35" s="1593" t="s">
        <v>173</v>
      </c>
      <c r="D35" s="1593"/>
      <c r="E35" s="1594">
        <v>0</v>
      </c>
      <c r="F35" s="1594"/>
      <c r="G35" s="1594">
        <v>0</v>
      </c>
      <c r="H35" s="1594"/>
      <c r="I35" s="1594">
        <v>0</v>
      </c>
      <c r="J35" s="1594"/>
      <c r="K35" s="1594">
        <v>0</v>
      </c>
      <c r="L35" s="1594"/>
      <c r="M35" s="1598">
        <v>0</v>
      </c>
      <c r="N35" s="1598"/>
      <c r="O35" s="1298"/>
      <c r="P35" s="1225"/>
    </row>
    <row r="36" spans="1:18" ht="12" customHeight="1" x14ac:dyDescent="0.2">
      <c r="A36" s="1225"/>
      <c r="B36" s="1301"/>
      <c r="C36" s="1595" t="s">
        <v>171</v>
      </c>
      <c r="D36" s="1595"/>
      <c r="E36" s="1596">
        <v>-6.0999999999999943</v>
      </c>
      <c r="F36" s="1596"/>
      <c r="G36" s="1596">
        <v>-6.3999999999999986</v>
      </c>
      <c r="H36" s="1596"/>
      <c r="I36" s="1596">
        <v>-5.5999999999999943</v>
      </c>
      <c r="J36" s="1596"/>
      <c r="K36" s="1596">
        <v>-6.0000000000000071</v>
      </c>
      <c r="L36" s="1596"/>
      <c r="M36" s="1597">
        <v>-6.2999999999999972</v>
      </c>
      <c r="N36" s="1597"/>
      <c r="O36" s="1298"/>
      <c r="P36" s="1225"/>
    </row>
    <row r="37" spans="1:18" ht="12" customHeight="1" x14ac:dyDescent="0.2">
      <c r="A37" s="1225"/>
      <c r="B37" s="1301"/>
      <c r="C37" s="1595" t="s">
        <v>156</v>
      </c>
      <c r="D37" s="1595"/>
      <c r="E37" s="1596">
        <v>-3.8000000000000007</v>
      </c>
      <c r="F37" s="1596"/>
      <c r="G37" s="1596">
        <v>-4.3000000000000007</v>
      </c>
      <c r="H37" s="1596"/>
      <c r="I37" s="1596">
        <v>-3.3000000000000007</v>
      </c>
      <c r="J37" s="1596"/>
      <c r="K37" s="1596">
        <v>-3.6000000000000014</v>
      </c>
      <c r="L37" s="1596"/>
      <c r="M37" s="1597">
        <v>-2.5</v>
      </c>
      <c r="N37" s="1597"/>
      <c r="O37" s="1298"/>
      <c r="P37" s="1225"/>
    </row>
    <row r="38" spans="1:18" ht="12" customHeight="1" x14ac:dyDescent="0.2">
      <c r="A38" s="1225"/>
      <c r="B38" s="1301"/>
      <c r="C38" s="1595" t="s">
        <v>172</v>
      </c>
      <c r="D38" s="1595"/>
      <c r="E38" s="1596">
        <v>-12.799999999999997</v>
      </c>
      <c r="F38" s="1596"/>
      <c r="G38" s="1596">
        <v>-14</v>
      </c>
      <c r="H38" s="1596"/>
      <c r="I38" s="1596">
        <v>-12.099999999999994</v>
      </c>
      <c r="J38" s="1596"/>
      <c r="K38" s="1596">
        <v>-12.199999999999996</v>
      </c>
      <c r="L38" s="1596"/>
      <c r="M38" s="1597">
        <v>-11.600000000000001</v>
      </c>
      <c r="N38" s="1597"/>
      <c r="O38" s="1298"/>
      <c r="P38" s="1225"/>
    </row>
    <row r="39" spans="1:18" ht="9.75" customHeight="1" thickBot="1" x14ac:dyDescent="0.25">
      <c r="A39" s="1225"/>
      <c r="B39" s="1301"/>
      <c r="C39" s="1371"/>
      <c r="D39" s="1371"/>
      <c r="E39" s="1311"/>
      <c r="F39" s="1311"/>
      <c r="G39" s="1311"/>
      <c r="H39" s="1311"/>
      <c r="I39" s="1311"/>
      <c r="J39" s="1311"/>
      <c r="K39" s="1311"/>
      <c r="L39" s="1311"/>
      <c r="M39" s="1312"/>
      <c r="N39" s="1312"/>
      <c r="O39" s="1298"/>
      <c r="P39" s="1225"/>
    </row>
    <row r="40" spans="1:18" s="1237" customFormat="1" ht="13.5" customHeight="1" thickBot="1" x14ac:dyDescent="0.25">
      <c r="A40" s="1231"/>
      <c r="B40" s="1294"/>
      <c r="C40" s="1233" t="s">
        <v>523</v>
      </c>
      <c r="D40" s="1234"/>
      <c r="E40" s="1234"/>
      <c r="F40" s="1234"/>
      <c r="G40" s="1234"/>
      <c r="H40" s="1234"/>
      <c r="I40" s="1234"/>
      <c r="J40" s="1234"/>
      <c r="K40" s="1234"/>
      <c r="L40" s="1234"/>
      <c r="M40" s="1234"/>
      <c r="N40" s="1235"/>
      <c r="O40" s="1298"/>
      <c r="P40" s="1225"/>
      <c r="Q40" s="1313"/>
      <c r="R40" s="1296"/>
    </row>
    <row r="41" spans="1:18" ht="3.75" customHeight="1" x14ac:dyDescent="0.2">
      <c r="A41" s="1225"/>
      <c r="B41" s="1219"/>
      <c r="C41" s="1580" t="s">
        <v>159</v>
      </c>
      <c r="D41" s="1581"/>
      <c r="E41" s="1222"/>
      <c r="F41" s="1295"/>
      <c r="G41" s="1295"/>
      <c r="H41" s="1295"/>
      <c r="I41" s="1295"/>
      <c r="J41" s="1295"/>
      <c r="K41" s="1229"/>
      <c r="L41" s="1295"/>
      <c r="M41" s="1295"/>
      <c r="N41" s="1295"/>
      <c r="O41" s="1298"/>
      <c r="P41" s="1225"/>
    </row>
    <row r="42" spans="1:18" s="1307" customFormat="1" ht="12.75" customHeight="1" x14ac:dyDescent="0.2">
      <c r="A42" s="1304"/>
      <c r="B42" s="1251"/>
      <c r="C42" s="1581"/>
      <c r="D42" s="1581"/>
      <c r="E42" s="1240" t="s">
        <v>34</v>
      </c>
      <c r="F42" s="1241" t="s">
        <v>34</v>
      </c>
      <c r="G42" s="1240" t="s">
        <v>696</v>
      </c>
      <c r="H42" s="1241" t="s">
        <v>34</v>
      </c>
      <c r="I42" s="1242"/>
      <c r="J42" s="1241" t="s">
        <v>34</v>
      </c>
      <c r="K42" s="1243" t="s">
        <v>34</v>
      </c>
      <c r="L42" s="1244" t="s">
        <v>697</v>
      </c>
      <c r="M42" s="1244" t="s">
        <v>34</v>
      </c>
      <c r="N42" s="1245"/>
      <c r="O42" s="1306"/>
      <c r="P42" s="1304"/>
      <c r="Q42" s="1314"/>
      <c r="R42" s="1314"/>
    </row>
    <row r="43" spans="1:18" ht="12.75" customHeight="1" x14ac:dyDescent="0.2">
      <c r="A43" s="1225"/>
      <c r="B43" s="1219"/>
      <c r="C43" s="1246"/>
      <c r="D43" s="1246"/>
      <c r="E43" s="1572" t="str">
        <f>+E7</f>
        <v>2.º trimestre</v>
      </c>
      <c r="F43" s="1572"/>
      <c r="G43" s="1572" t="str">
        <f>+G7</f>
        <v>3.º trimestre</v>
      </c>
      <c r="H43" s="1572"/>
      <c r="I43" s="1572" t="str">
        <f>+I7</f>
        <v>4.º trimestre</v>
      </c>
      <c r="J43" s="1572"/>
      <c r="K43" s="1572" t="str">
        <f>+K7</f>
        <v>1.º trimestre</v>
      </c>
      <c r="L43" s="1572"/>
      <c r="M43" s="1572" t="str">
        <f>+M7</f>
        <v>2.º trimestre</v>
      </c>
      <c r="N43" s="1572"/>
      <c r="O43" s="1298"/>
      <c r="P43" s="1225"/>
      <c r="Q43" s="1315"/>
    </row>
    <row r="44" spans="1:18" ht="12.75" customHeight="1" x14ac:dyDescent="0.2">
      <c r="A44" s="1225"/>
      <c r="B44" s="1219"/>
      <c r="C44" s="1246"/>
      <c r="D44" s="1246"/>
      <c r="E44" s="789" t="s">
        <v>160</v>
      </c>
      <c r="F44" s="789" t="s">
        <v>106</v>
      </c>
      <c r="G44" s="789" t="s">
        <v>160</v>
      </c>
      <c r="H44" s="789" t="s">
        <v>106</v>
      </c>
      <c r="I44" s="790" t="s">
        <v>160</v>
      </c>
      <c r="J44" s="790" t="s">
        <v>106</v>
      </c>
      <c r="K44" s="790" t="s">
        <v>160</v>
      </c>
      <c r="L44" s="790" t="s">
        <v>106</v>
      </c>
      <c r="M44" s="790" t="s">
        <v>160</v>
      </c>
      <c r="N44" s="790" t="s">
        <v>106</v>
      </c>
      <c r="O44" s="1298"/>
      <c r="P44" s="1225"/>
      <c r="Q44" s="1316"/>
      <c r="R44" s="1316"/>
    </row>
    <row r="45" spans="1:18" s="1250" customFormat="1" ht="15" customHeight="1" x14ac:dyDescent="0.2">
      <c r="A45" s="1247"/>
      <c r="B45" s="1317"/>
      <c r="C45" s="1565" t="s">
        <v>524</v>
      </c>
      <c r="D45" s="1565"/>
      <c r="E45" s="1318">
        <v>3775.8</v>
      </c>
      <c r="F45" s="1318">
        <f>+E45/E$45*100</f>
        <v>100</v>
      </c>
      <c r="G45" s="1319">
        <v>3822.9</v>
      </c>
      <c r="H45" s="1319">
        <f>+G45/G$45*100</f>
        <v>100</v>
      </c>
      <c r="I45" s="1319">
        <v>3837.1</v>
      </c>
      <c r="J45" s="1319">
        <f>+I45/I$45*100</f>
        <v>100</v>
      </c>
      <c r="K45" s="1319">
        <v>3852.8</v>
      </c>
      <c r="L45" s="1319">
        <f>+K45/K$45*100</f>
        <v>100</v>
      </c>
      <c r="M45" s="1319">
        <v>3931.5</v>
      </c>
      <c r="N45" s="1319">
        <f>+M45/M$45*100</f>
        <v>100</v>
      </c>
      <c r="O45" s="1300"/>
      <c r="P45" s="1225"/>
      <c r="Q45" s="1320"/>
      <c r="R45" s="1321"/>
    </row>
    <row r="46" spans="1:18" s="1250" customFormat="1" ht="11.25" customHeight="1" x14ac:dyDescent="0.2">
      <c r="A46" s="1247"/>
      <c r="B46" s="1317"/>
      <c r="C46" s="1265"/>
      <c r="D46" s="776" t="s">
        <v>72</v>
      </c>
      <c r="E46" s="1322">
        <v>1841.9</v>
      </c>
      <c r="F46" s="1322">
        <f>+E46/E$45*100</f>
        <v>48.7817151332168</v>
      </c>
      <c r="G46" s="1323">
        <v>1866.6</v>
      </c>
      <c r="H46" s="1323">
        <f>+G46/G$45*100</f>
        <v>48.826806874362397</v>
      </c>
      <c r="I46" s="1323">
        <v>1867.3</v>
      </c>
      <c r="J46" s="1323">
        <f>+I46/I$45*100</f>
        <v>48.664355893773944</v>
      </c>
      <c r="K46" s="1323">
        <v>1881.5</v>
      </c>
      <c r="L46" s="1323">
        <f>+K46/K$45*100</f>
        <v>48.834613787375417</v>
      </c>
      <c r="M46" s="1323">
        <v>1919.9</v>
      </c>
      <c r="N46" s="1323">
        <f>+M46/M$45*100</f>
        <v>48.833778456060031</v>
      </c>
      <c r="O46" s="1300"/>
      <c r="P46" s="1225"/>
      <c r="Q46" s="1320"/>
      <c r="R46" s="1324"/>
    </row>
    <row r="47" spans="1:18" s="1307" customFormat="1" ht="11.25" customHeight="1" x14ac:dyDescent="0.2">
      <c r="A47" s="1304"/>
      <c r="B47" s="1251"/>
      <c r="C47" s="780"/>
      <c r="D47" s="776" t="s">
        <v>71</v>
      </c>
      <c r="E47" s="1322">
        <v>1933.9</v>
      </c>
      <c r="F47" s="1322">
        <f>+E47/E$45*100</f>
        <v>51.2182848667832</v>
      </c>
      <c r="G47" s="1323">
        <v>1956.3</v>
      </c>
      <c r="H47" s="1323">
        <f>+G47/G$45*100</f>
        <v>51.173193125637603</v>
      </c>
      <c r="I47" s="1323">
        <v>1969.8</v>
      </c>
      <c r="J47" s="1323">
        <f>+I47/I$45*100</f>
        <v>51.335644106226056</v>
      </c>
      <c r="K47" s="1323">
        <v>1971.3</v>
      </c>
      <c r="L47" s="1323">
        <f>+K47/K$45*100</f>
        <v>51.165386212624583</v>
      </c>
      <c r="M47" s="1323">
        <v>2011.5</v>
      </c>
      <c r="N47" s="1323">
        <f>+M47/M$45*100</f>
        <v>51.163677985501721</v>
      </c>
      <c r="O47" s="1306"/>
      <c r="P47" s="1225"/>
      <c r="Q47" s="1320"/>
      <c r="R47" s="1325"/>
    </row>
    <row r="48" spans="1:18" s="1307" customFormat="1" ht="13.5" customHeight="1" x14ac:dyDescent="0.2">
      <c r="A48" s="1304"/>
      <c r="B48" s="1326"/>
      <c r="C48" s="782" t="s">
        <v>517</v>
      </c>
      <c r="D48" s="779"/>
      <c r="E48" s="1322">
        <v>34.1</v>
      </c>
      <c r="F48" s="1322">
        <f>+E48/E$45*100</f>
        <v>0.90311986863710991</v>
      </c>
      <c r="G48" s="1323">
        <v>36.700000000000003</v>
      </c>
      <c r="H48" s="1323">
        <f>+G48/G$45*100</f>
        <v>0.96000418530435028</v>
      </c>
      <c r="I48" s="1323">
        <v>37.5</v>
      </c>
      <c r="J48" s="1323">
        <f>+I48/I$45*100</f>
        <v>0.97730056553126055</v>
      </c>
      <c r="K48" s="1323">
        <v>38.9</v>
      </c>
      <c r="L48" s="1323">
        <f>+K48/K$45*100</f>
        <v>1.009655315614618</v>
      </c>
      <c r="M48" s="1323">
        <v>35.299999999999997</v>
      </c>
      <c r="N48" s="1323">
        <f>+M48/M$45*100</f>
        <v>0.89787612870405686</v>
      </c>
      <c r="O48" s="1306"/>
      <c r="P48" s="1225"/>
      <c r="Q48" s="1320"/>
      <c r="R48" s="1327"/>
    </row>
    <row r="49" spans="1:18" s="1307" customFormat="1" ht="11.25" customHeight="1" x14ac:dyDescent="0.2">
      <c r="A49" s="1304"/>
      <c r="B49" s="1326"/>
      <c r="C49" s="782"/>
      <c r="D49" s="1371" t="s">
        <v>72</v>
      </c>
      <c r="E49" s="1328">
        <v>21.3</v>
      </c>
      <c r="F49" s="1328">
        <f>+E49/E48*100</f>
        <v>62.463343108504397</v>
      </c>
      <c r="G49" s="1329">
        <v>20.8</v>
      </c>
      <c r="H49" s="1329">
        <f>+G49/G48*100</f>
        <v>56.675749318801081</v>
      </c>
      <c r="I49" s="1329">
        <v>19.5</v>
      </c>
      <c r="J49" s="1329">
        <f>+I49/I48*100</f>
        <v>52</v>
      </c>
      <c r="K49" s="1329">
        <v>23.2</v>
      </c>
      <c r="L49" s="1329">
        <f>+K49/K48*100</f>
        <v>59.640102827763499</v>
      </c>
      <c r="M49" s="1329">
        <v>16.5</v>
      </c>
      <c r="N49" s="1329">
        <f>+M49/M48*100</f>
        <v>46.742209631728052</v>
      </c>
      <c r="O49" s="1306"/>
      <c r="P49" s="1225"/>
      <c r="Q49" s="1320"/>
      <c r="R49" s="1327"/>
    </row>
    <row r="50" spans="1:18" s="1307" customFormat="1" ht="11.25" customHeight="1" x14ac:dyDescent="0.2">
      <c r="A50" s="1304"/>
      <c r="B50" s="1251"/>
      <c r="C50" s="782"/>
      <c r="D50" s="1371" t="s">
        <v>71</v>
      </c>
      <c r="E50" s="1328">
        <v>12.8</v>
      </c>
      <c r="F50" s="1328">
        <f>+E50/E48*100</f>
        <v>37.536656891495603</v>
      </c>
      <c r="G50" s="1329">
        <v>15.9</v>
      </c>
      <c r="H50" s="1329">
        <f>+G50/G48*100</f>
        <v>43.324250681198905</v>
      </c>
      <c r="I50" s="1329">
        <v>18</v>
      </c>
      <c r="J50" s="1329">
        <f>+I50/I48*100</f>
        <v>48</v>
      </c>
      <c r="K50" s="1329">
        <v>15.7</v>
      </c>
      <c r="L50" s="1329">
        <f>+K50/K48*100</f>
        <v>40.359897172236501</v>
      </c>
      <c r="M50" s="1329">
        <v>18.7</v>
      </c>
      <c r="N50" s="1329">
        <f>+M50/M48*100</f>
        <v>52.97450424929179</v>
      </c>
      <c r="O50" s="1306"/>
      <c r="P50" s="1225"/>
      <c r="Q50" s="1320"/>
      <c r="R50" s="1327"/>
    </row>
    <row r="51" spans="1:18" s="1307" customFormat="1" ht="13.5" customHeight="1" x14ac:dyDescent="0.2">
      <c r="A51" s="1304"/>
      <c r="B51" s="1251"/>
      <c r="C51" s="782" t="s">
        <v>518</v>
      </c>
      <c r="D51" s="779"/>
      <c r="E51" s="1322">
        <v>397.9</v>
      </c>
      <c r="F51" s="1322">
        <f>+E51/E$45*100</f>
        <v>10.538164097674665</v>
      </c>
      <c r="G51" s="1323">
        <v>407.3</v>
      </c>
      <c r="H51" s="1323">
        <f>+G51/G$45*100</f>
        <v>10.654215386225117</v>
      </c>
      <c r="I51" s="1323">
        <v>391.9</v>
      </c>
      <c r="J51" s="1323">
        <f>+I51/I$45*100</f>
        <v>10.213442443512028</v>
      </c>
      <c r="K51" s="1323">
        <v>388.7</v>
      </c>
      <c r="L51" s="1323">
        <f>+K51/K$45*100</f>
        <v>10.08876661129568</v>
      </c>
      <c r="M51" s="1323">
        <v>394.1</v>
      </c>
      <c r="N51" s="1323">
        <f>+M51/M$45*100</f>
        <v>10.024163805163425</v>
      </c>
      <c r="O51" s="1306"/>
      <c r="P51" s="1225"/>
      <c r="Q51" s="1314"/>
      <c r="R51" s="1288"/>
    </row>
    <row r="52" spans="1:18" s="1307" customFormat="1" ht="11.25" customHeight="1" x14ac:dyDescent="0.2">
      <c r="A52" s="1304"/>
      <c r="B52" s="1251"/>
      <c r="C52" s="782"/>
      <c r="D52" s="1371" t="s">
        <v>72</v>
      </c>
      <c r="E52" s="1328">
        <v>204.9</v>
      </c>
      <c r="F52" s="1328">
        <f>+E52/E51*100</f>
        <v>51.495350590600651</v>
      </c>
      <c r="G52" s="1329">
        <v>218.2</v>
      </c>
      <c r="H52" s="1329">
        <f>+G52/G51*100</f>
        <v>53.572305425975927</v>
      </c>
      <c r="I52" s="1329">
        <v>203.8</v>
      </c>
      <c r="J52" s="1329">
        <f>+I52/I51*100</f>
        <v>52.003062005613685</v>
      </c>
      <c r="K52" s="1329">
        <v>200.8</v>
      </c>
      <c r="L52" s="1329">
        <f>+K52/K51*100</f>
        <v>51.659377411885778</v>
      </c>
      <c r="M52" s="1329">
        <v>204.4</v>
      </c>
      <c r="N52" s="1329">
        <f>+M52/M51*100</f>
        <v>51.865008880994665</v>
      </c>
      <c r="O52" s="1306"/>
      <c r="P52" s="1225"/>
      <c r="Q52" s="1330"/>
      <c r="R52" s="1288"/>
    </row>
    <row r="53" spans="1:18" s="1307" customFormat="1" ht="11.25" customHeight="1" x14ac:dyDescent="0.2">
      <c r="A53" s="1304"/>
      <c r="B53" s="1251"/>
      <c r="C53" s="782"/>
      <c r="D53" s="1371" t="s">
        <v>71</v>
      </c>
      <c r="E53" s="1328">
        <v>193</v>
      </c>
      <c r="F53" s="1328">
        <f>+E53/E51*100</f>
        <v>48.504649409399349</v>
      </c>
      <c r="G53" s="1329">
        <v>189</v>
      </c>
      <c r="H53" s="1329">
        <f>+G53/G51*100</f>
        <v>46.403142646697766</v>
      </c>
      <c r="I53" s="1329">
        <v>188.1</v>
      </c>
      <c r="J53" s="1329">
        <f>+I53/I51*100</f>
        <v>47.996937994386322</v>
      </c>
      <c r="K53" s="1329">
        <v>187.9</v>
      </c>
      <c r="L53" s="1329">
        <f>+K53/K51*100</f>
        <v>48.340622588114229</v>
      </c>
      <c r="M53" s="1329">
        <v>189.7</v>
      </c>
      <c r="N53" s="1329">
        <f>+M53/M51*100</f>
        <v>48.134991119005321</v>
      </c>
      <c r="O53" s="1306"/>
      <c r="P53" s="1225"/>
      <c r="Q53" s="1314"/>
      <c r="R53" s="1288"/>
    </row>
    <row r="54" spans="1:18" s="1307" customFormat="1" ht="13.5" customHeight="1" x14ac:dyDescent="0.2">
      <c r="A54" s="1304"/>
      <c r="B54" s="1251"/>
      <c r="C54" s="782" t="s">
        <v>519</v>
      </c>
      <c r="D54" s="779"/>
      <c r="E54" s="1322">
        <v>463</v>
      </c>
      <c r="F54" s="1322">
        <f>+E54/E$45*100</f>
        <v>12.262302028709147</v>
      </c>
      <c r="G54" s="1323">
        <v>448.7</v>
      </c>
      <c r="H54" s="1323">
        <f>+G54/G$45*100</f>
        <v>11.737162886813675</v>
      </c>
      <c r="I54" s="1323">
        <v>459.4</v>
      </c>
      <c r="J54" s="1323">
        <f>+I54/I$45*100</f>
        <v>11.972583461468297</v>
      </c>
      <c r="K54" s="1323">
        <v>468.5</v>
      </c>
      <c r="L54" s="1323">
        <f>+K54/K$45*100</f>
        <v>12.159987541528238</v>
      </c>
      <c r="M54" s="1323">
        <v>468.8</v>
      </c>
      <c r="N54" s="1323">
        <f>+M54/M$45*100</f>
        <v>11.924201958539998</v>
      </c>
      <c r="O54" s="1306"/>
      <c r="P54" s="1225"/>
      <c r="Q54" s="1331"/>
      <c r="R54" s="1314"/>
    </row>
    <row r="55" spans="1:18" s="1307" customFormat="1" ht="11.25" customHeight="1" x14ac:dyDescent="0.2">
      <c r="A55" s="1304"/>
      <c r="B55" s="1251"/>
      <c r="C55" s="782"/>
      <c r="D55" s="1371" t="s">
        <v>72</v>
      </c>
      <c r="E55" s="1328">
        <v>262.7</v>
      </c>
      <c r="F55" s="1328">
        <f>+E55/E54*100</f>
        <v>56.738660907127425</v>
      </c>
      <c r="G55" s="1329">
        <v>254.9</v>
      </c>
      <c r="H55" s="1329">
        <f>+G55/G54*100</f>
        <v>56.808558056607986</v>
      </c>
      <c r="I55" s="1329">
        <v>261</v>
      </c>
      <c r="J55" s="1329">
        <f>+I55/I54*100</f>
        <v>56.813234653896394</v>
      </c>
      <c r="K55" s="1329">
        <v>264.89999999999998</v>
      </c>
      <c r="L55" s="1329">
        <f>+K55/K54*100</f>
        <v>56.542155816435425</v>
      </c>
      <c r="M55" s="1329">
        <v>267</v>
      </c>
      <c r="N55" s="1329">
        <f>+M55/M54*100</f>
        <v>56.953924914675767</v>
      </c>
      <c r="O55" s="1306"/>
      <c r="P55" s="1304"/>
      <c r="Q55" s="1332"/>
      <c r="R55" s="1314"/>
    </row>
    <row r="56" spans="1:18" s="1307" customFormat="1" ht="11.25" customHeight="1" x14ac:dyDescent="0.2">
      <c r="A56" s="1304"/>
      <c r="B56" s="1251"/>
      <c r="C56" s="782"/>
      <c r="D56" s="1371" t="s">
        <v>71</v>
      </c>
      <c r="E56" s="1328">
        <v>200.3</v>
      </c>
      <c r="F56" s="1328">
        <f>+E56/E54*100</f>
        <v>43.261339092872575</v>
      </c>
      <c r="G56" s="1329">
        <v>193.7</v>
      </c>
      <c r="H56" s="1329">
        <f>+G56/G54*100</f>
        <v>43.169155337642074</v>
      </c>
      <c r="I56" s="1329">
        <v>198.4</v>
      </c>
      <c r="J56" s="1329">
        <f>+I56/I54*100</f>
        <v>43.18676534610362</v>
      </c>
      <c r="K56" s="1329">
        <v>203.6</v>
      </c>
      <c r="L56" s="1329">
        <f>+K56/K54*100</f>
        <v>43.457844183564568</v>
      </c>
      <c r="M56" s="1329">
        <v>201.8</v>
      </c>
      <c r="N56" s="1329">
        <f>+M56/M54*100</f>
        <v>43.046075085324233</v>
      </c>
      <c r="O56" s="1306"/>
      <c r="P56" s="1304"/>
      <c r="Q56" s="1332"/>
      <c r="R56" s="1314"/>
    </row>
    <row r="57" spans="1:18" s="1307" customFormat="1" ht="13.5" customHeight="1" x14ac:dyDescent="0.2">
      <c r="A57" s="1304"/>
      <c r="B57" s="1251"/>
      <c r="C57" s="782" t="s">
        <v>520</v>
      </c>
      <c r="D57" s="779"/>
      <c r="E57" s="1322">
        <v>793.4</v>
      </c>
      <c r="F57" s="1322">
        <f>+E57/E$45*100</f>
        <v>21.012765506647597</v>
      </c>
      <c r="G57" s="1323">
        <v>800.6</v>
      </c>
      <c r="H57" s="1323">
        <f>+G57/G$45*100</f>
        <v>20.942216641816422</v>
      </c>
      <c r="I57" s="1323">
        <v>791.6</v>
      </c>
      <c r="J57" s="1323">
        <f>+I57/I$45*100</f>
        <v>20.63016340465456</v>
      </c>
      <c r="K57" s="1323">
        <v>776.8</v>
      </c>
      <c r="L57" s="1323">
        <f>+K57/K$45*100</f>
        <v>20.161960132890364</v>
      </c>
      <c r="M57" s="1323">
        <v>818.5</v>
      </c>
      <c r="N57" s="1323">
        <f>+M57/M$45*100</f>
        <v>20.819025817118149</v>
      </c>
      <c r="O57" s="1306"/>
      <c r="P57" s="1304"/>
      <c r="Q57" s="1332"/>
      <c r="R57" s="1314"/>
    </row>
    <row r="58" spans="1:18" s="1307" customFormat="1" ht="11.25" customHeight="1" x14ac:dyDescent="0.2">
      <c r="A58" s="1304"/>
      <c r="B58" s="1251"/>
      <c r="C58" s="782"/>
      <c r="D58" s="1371" t="s">
        <v>72</v>
      </c>
      <c r="E58" s="1328">
        <v>424.9</v>
      </c>
      <c r="F58" s="1328">
        <f>+E58/E57*100</f>
        <v>53.55432316612049</v>
      </c>
      <c r="G58" s="1329">
        <v>436</v>
      </c>
      <c r="H58" s="1329">
        <f>+G58/G57*100</f>
        <v>54.459155633275046</v>
      </c>
      <c r="I58" s="1329">
        <v>436.2</v>
      </c>
      <c r="J58" s="1329">
        <f>+I58/I57*100</f>
        <v>55.103587670540676</v>
      </c>
      <c r="K58" s="1329">
        <v>441.5</v>
      </c>
      <c r="L58" s="1329">
        <f>+K58/K57*100</f>
        <v>56.835736354273948</v>
      </c>
      <c r="M58" s="1329">
        <v>475.2</v>
      </c>
      <c r="N58" s="1329">
        <f>+M58/M57*100</f>
        <v>58.057422113622479</v>
      </c>
      <c r="O58" s="1306"/>
      <c r="P58" s="1304"/>
      <c r="Q58" s="1327"/>
      <c r="R58" s="1314"/>
    </row>
    <row r="59" spans="1:18" s="1307" customFormat="1" ht="11.25" customHeight="1" x14ac:dyDescent="0.2">
      <c r="A59" s="1304"/>
      <c r="B59" s="1251"/>
      <c r="C59" s="782"/>
      <c r="D59" s="1371" t="s">
        <v>71</v>
      </c>
      <c r="E59" s="1328">
        <v>368.5</v>
      </c>
      <c r="F59" s="1328">
        <f>+E59/E57*100</f>
        <v>46.44567683387951</v>
      </c>
      <c r="G59" s="1329">
        <v>364.6</v>
      </c>
      <c r="H59" s="1329">
        <f>+G59/G57*100</f>
        <v>45.540844366724961</v>
      </c>
      <c r="I59" s="1329">
        <v>355.3</v>
      </c>
      <c r="J59" s="1329">
        <f>+I59/I57*100</f>
        <v>44.883779686710461</v>
      </c>
      <c r="K59" s="1329">
        <v>335.3</v>
      </c>
      <c r="L59" s="1329">
        <f>+K59/K57*100</f>
        <v>43.164263645726059</v>
      </c>
      <c r="M59" s="1329">
        <v>343.3</v>
      </c>
      <c r="N59" s="1329">
        <f>+M59/M57*100</f>
        <v>41.942577886377521</v>
      </c>
      <c r="O59" s="1306"/>
      <c r="P59" s="1304"/>
      <c r="Q59" s="1333"/>
      <c r="R59" s="1314"/>
    </row>
    <row r="60" spans="1:18" s="1307" customFormat="1" ht="13.5" customHeight="1" x14ac:dyDescent="0.2">
      <c r="A60" s="1304"/>
      <c r="B60" s="1251"/>
      <c r="C60" s="782" t="s">
        <v>525</v>
      </c>
      <c r="D60" s="779"/>
      <c r="E60" s="1322">
        <v>1051.7</v>
      </c>
      <c r="F60" s="1322">
        <f>+E60/E$45*100</f>
        <v>27.853699878171511</v>
      </c>
      <c r="G60" s="1323">
        <v>1072.8</v>
      </c>
      <c r="H60" s="1323">
        <f>+G60/G$45*100</f>
        <v>28.062465667425251</v>
      </c>
      <c r="I60" s="1323">
        <v>1069.8</v>
      </c>
      <c r="J60" s="1323">
        <f>+I60/I$45*100</f>
        <v>27.880430533475803</v>
      </c>
      <c r="K60" s="1323">
        <v>1094.7</v>
      </c>
      <c r="L60" s="1323">
        <f>+K60/K$45*100</f>
        <v>28.413102159468441</v>
      </c>
      <c r="M60" s="1323">
        <v>1130.5</v>
      </c>
      <c r="N60" s="1323">
        <f>+M60/M$45*100</f>
        <v>28.754928144474118</v>
      </c>
      <c r="O60" s="1306"/>
      <c r="P60" s="1304"/>
      <c r="Q60" s="1333"/>
      <c r="R60" s="1330"/>
    </row>
    <row r="61" spans="1:18" s="1307" customFormat="1" ht="11.25" customHeight="1" x14ac:dyDescent="0.2">
      <c r="A61" s="1304"/>
      <c r="B61" s="1251"/>
      <c r="C61" s="776"/>
      <c r="D61" s="1371" t="s">
        <v>72</v>
      </c>
      <c r="E61" s="1328">
        <v>537.9</v>
      </c>
      <c r="F61" s="1328">
        <f>+E61/E60*100</f>
        <v>51.145764001141004</v>
      </c>
      <c r="G61" s="1329">
        <v>534.70000000000005</v>
      </c>
      <c r="H61" s="1329">
        <f>+G61/G60*100</f>
        <v>49.841536167039528</v>
      </c>
      <c r="I61" s="1329">
        <v>532.1</v>
      </c>
      <c r="J61" s="1329">
        <f>+I61/I60*100</f>
        <v>49.738268835296324</v>
      </c>
      <c r="K61" s="1329">
        <v>539.6</v>
      </c>
      <c r="L61" s="1329">
        <f>+K61/K60*100</f>
        <v>49.292043482232572</v>
      </c>
      <c r="M61" s="1329">
        <v>551.79999999999995</v>
      </c>
      <c r="N61" s="1329">
        <f>+M61/M60*100</f>
        <v>48.810260946483851</v>
      </c>
      <c r="O61" s="1306"/>
      <c r="P61" s="1304"/>
      <c r="Q61" s="1333"/>
      <c r="R61" s="1314"/>
    </row>
    <row r="62" spans="1:18" s="1307" customFormat="1" ht="11.25" customHeight="1" x14ac:dyDescent="0.2">
      <c r="A62" s="1304"/>
      <c r="B62" s="1251"/>
      <c r="C62" s="779"/>
      <c r="D62" s="1334" t="s">
        <v>71</v>
      </c>
      <c r="E62" s="1328">
        <v>513.79999999999995</v>
      </c>
      <c r="F62" s="1328">
        <f>+E62/E60*100</f>
        <v>48.854235998858982</v>
      </c>
      <c r="G62" s="1329">
        <v>538</v>
      </c>
      <c r="H62" s="1329">
        <f>+G62/G60*100</f>
        <v>50.14914243102163</v>
      </c>
      <c r="I62" s="1329">
        <v>537.70000000000005</v>
      </c>
      <c r="J62" s="1329">
        <f>+I62/I60*100</f>
        <v>50.26173116470369</v>
      </c>
      <c r="K62" s="1329">
        <v>555</v>
      </c>
      <c r="L62" s="1329">
        <f>+K62/K60*100</f>
        <v>50.698821594957522</v>
      </c>
      <c r="M62" s="1329">
        <v>578.79999999999995</v>
      </c>
      <c r="N62" s="1329">
        <f>+M62/M60*100</f>
        <v>51.198584697036708</v>
      </c>
      <c r="O62" s="1306"/>
      <c r="P62" s="1304"/>
      <c r="Q62" s="1333"/>
      <c r="R62" s="1314"/>
    </row>
    <row r="63" spans="1:18" s="1307" customFormat="1" ht="13.5" customHeight="1" x14ac:dyDescent="0.2">
      <c r="A63" s="1304"/>
      <c r="B63" s="1251"/>
      <c r="C63" s="782" t="s">
        <v>526</v>
      </c>
      <c r="D63" s="782"/>
      <c r="E63" s="1322">
        <v>1035.7</v>
      </c>
      <c r="F63" s="1322">
        <f>+E63/E$45*100</f>
        <v>27.429948620159966</v>
      </c>
      <c r="G63" s="1323">
        <v>1056.9000000000001</v>
      </c>
      <c r="H63" s="1323">
        <f>+G63/G$45*100</f>
        <v>27.646551047633999</v>
      </c>
      <c r="I63" s="1323">
        <v>1086.9000000000001</v>
      </c>
      <c r="J63" s="1323">
        <f>+I63/I$45*100</f>
        <v>28.326079591358059</v>
      </c>
      <c r="K63" s="1323">
        <v>1085.2</v>
      </c>
      <c r="L63" s="1323">
        <f>+K63/K$45*100</f>
        <v>28.166528239202659</v>
      </c>
      <c r="M63" s="1323">
        <v>1084.2</v>
      </c>
      <c r="N63" s="1323">
        <f>+M63/M$45*100</f>
        <v>27.577260587562002</v>
      </c>
      <c r="O63" s="1306"/>
      <c r="P63" s="1304"/>
      <c r="Q63" s="1287"/>
      <c r="R63" s="1314"/>
    </row>
    <row r="64" spans="1:18" s="1307" customFormat="1" ht="11.25" customHeight="1" x14ac:dyDescent="0.2">
      <c r="A64" s="1304"/>
      <c r="B64" s="1251"/>
      <c r="C64" s="776"/>
      <c r="D64" s="1371" t="s">
        <v>72</v>
      </c>
      <c r="E64" s="1328">
        <v>390.2</v>
      </c>
      <c r="F64" s="1328">
        <f>+E64/E63*100</f>
        <v>37.675002413826398</v>
      </c>
      <c r="G64" s="1329">
        <v>401.9</v>
      </c>
      <c r="H64" s="1329">
        <f>+G64/G63*100</f>
        <v>38.02630333995647</v>
      </c>
      <c r="I64" s="1329">
        <v>414.6</v>
      </c>
      <c r="J64" s="1329">
        <f>+I64/I63*100</f>
        <v>38.145183549544576</v>
      </c>
      <c r="K64" s="1329">
        <v>411.4</v>
      </c>
      <c r="L64" s="1329">
        <f>+K64/K63*100</f>
        <v>37.910062661260596</v>
      </c>
      <c r="M64" s="1329">
        <v>405</v>
      </c>
      <c r="N64" s="1329">
        <f>+M64/M63*100</f>
        <v>37.354731599335913</v>
      </c>
      <c r="O64" s="1306"/>
      <c r="P64" s="1304"/>
      <c r="Q64" s="1287"/>
      <c r="R64" s="1314"/>
    </row>
    <row r="65" spans="1:18" s="1307" customFormat="1" ht="11.25" customHeight="1" x14ac:dyDescent="0.2">
      <c r="A65" s="1304"/>
      <c r="B65" s="1251"/>
      <c r="C65" s="779"/>
      <c r="D65" s="1334" t="s">
        <v>71</v>
      </c>
      <c r="E65" s="1328">
        <v>645.5</v>
      </c>
      <c r="F65" s="1328">
        <f>+E65/E63*100</f>
        <v>62.324997586173602</v>
      </c>
      <c r="G65" s="1329">
        <v>655</v>
      </c>
      <c r="H65" s="1329">
        <f>+G65/G63*100</f>
        <v>61.973696660043522</v>
      </c>
      <c r="I65" s="1329">
        <v>672.3</v>
      </c>
      <c r="J65" s="1329">
        <f>+I65/I63*100</f>
        <v>61.854816450455417</v>
      </c>
      <c r="K65" s="1329">
        <v>673.8</v>
      </c>
      <c r="L65" s="1329">
        <f>+K65/K63*100</f>
        <v>62.089937338739396</v>
      </c>
      <c r="M65" s="1329">
        <v>679.2</v>
      </c>
      <c r="N65" s="1329">
        <f>+M65/M63*100</f>
        <v>62.645268400664087</v>
      </c>
      <c r="O65" s="1306"/>
      <c r="P65" s="1304"/>
      <c r="Q65" s="1287"/>
      <c r="R65" s="1314"/>
    </row>
    <row r="66" spans="1:18" s="858" customFormat="1" ht="12" customHeight="1" x14ac:dyDescent="0.2">
      <c r="A66" s="891"/>
      <c r="B66" s="891"/>
      <c r="C66" s="892" t="s">
        <v>421</v>
      </c>
      <c r="D66" s="893"/>
      <c r="E66" s="894"/>
      <c r="F66" s="1279"/>
      <c r="G66" s="894"/>
      <c r="H66" s="1279"/>
      <c r="I66" s="894"/>
      <c r="J66" s="1279"/>
      <c r="K66" s="894"/>
      <c r="L66" s="1279"/>
      <c r="M66" s="894"/>
      <c r="N66" s="1279"/>
      <c r="O66" s="1306"/>
      <c r="P66" s="886"/>
    </row>
    <row r="67" spans="1:18" ht="13.5" customHeight="1" x14ac:dyDescent="0.2">
      <c r="A67" s="1225"/>
      <c r="B67" s="1219"/>
      <c r="C67" s="1281" t="s">
        <v>403</v>
      </c>
      <c r="D67" s="1229"/>
      <c r="E67" s="1282" t="s">
        <v>88</v>
      </c>
      <c r="F67" s="991"/>
      <c r="G67" s="1283"/>
      <c r="H67" s="1283"/>
      <c r="I67" s="1311"/>
      <c r="J67" s="1335"/>
      <c r="K67" s="1336"/>
      <c r="L67" s="1311"/>
      <c r="M67" s="1337"/>
      <c r="N67" s="1337"/>
      <c r="O67" s="1298"/>
      <c r="P67" s="1225"/>
    </row>
    <row r="68" spans="1:18" s="858" customFormat="1" ht="13.5" customHeight="1" x14ac:dyDescent="0.2">
      <c r="A68" s="1268"/>
      <c r="B68" s="1338"/>
      <c r="C68" s="1338"/>
      <c r="D68" s="1338"/>
      <c r="E68" s="1219"/>
      <c r="F68" s="1219"/>
      <c r="G68" s="1219"/>
      <c r="H68" s="1219"/>
      <c r="I68" s="1219"/>
      <c r="J68" s="1219"/>
      <c r="K68" s="1599">
        <v>42979</v>
      </c>
      <c r="L68" s="1599"/>
      <c r="M68" s="1599"/>
      <c r="N68" s="1599"/>
      <c r="O68" s="1339">
        <v>7</v>
      </c>
      <c r="P68" s="1225"/>
      <c r="Q68" s="1287"/>
      <c r="R68" s="1288"/>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8"/>
  <sheetViews>
    <sheetView showRuler="0" zoomScaleNormal="100" workbookViewId="0"/>
  </sheetViews>
  <sheetFormatPr defaultRowHeight="12.75" x14ac:dyDescent="0.2"/>
  <cols>
    <col min="1" max="1" width="1" style="1224" customWidth="1"/>
    <col min="2" max="2" width="2.5703125" style="1224" customWidth="1"/>
    <col min="3" max="3" width="1" style="1224" customWidth="1"/>
    <col min="4" max="4" width="32.42578125" style="1224" customWidth="1"/>
    <col min="5" max="5" width="7.42578125" style="1224" customWidth="1"/>
    <col min="6" max="6" width="5.140625" style="1224" customWidth="1"/>
    <col min="7" max="7" width="7.42578125" style="1224" customWidth="1"/>
    <col min="8" max="8" width="5.140625" style="1224" customWidth="1"/>
    <col min="9" max="9" width="7.42578125" style="1224" customWidth="1"/>
    <col min="10" max="10" width="5.140625" style="1224" customWidth="1"/>
    <col min="11" max="11" width="7.42578125" style="1224" customWidth="1"/>
    <col min="12" max="12" width="5.140625" style="1224" customWidth="1"/>
    <col min="13" max="13" width="7.42578125" style="1224" customWidth="1"/>
    <col min="14" max="14" width="5.140625" style="1224" customWidth="1"/>
    <col min="15" max="15" width="2.5703125" style="1224" customWidth="1"/>
    <col min="16" max="16" width="1" style="1224" customWidth="1"/>
    <col min="17" max="16384" width="9.140625" style="1224"/>
  </cols>
  <sheetData>
    <row r="1" spans="1:18" ht="13.5" customHeight="1" x14ac:dyDescent="0.2">
      <c r="A1" s="1225"/>
      <c r="B1" s="1340"/>
      <c r="C1" s="1340"/>
      <c r="D1" s="1340"/>
      <c r="E1" s="1219"/>
      <c r="F1" s="1219"/>
      <c r="G1" s="1219"/>
      <c r="H1" s="1219"/>
      <c r="I1" s="1602" t="s">
        <v>319</v>
      </c>
      <c r="J1" s="1602"/>
      <c r="K1" s="1602"/>
      <c r="L1" s="1602"/>
      <c r="M1" s="1602"/>
      <c r="N1" s="1602"/>
      <c r="O1" s="1341"/>
      <c r="P1" s="1341"/>
    </row>
    <row r="2" spans="1:18" ht="6" customHeight="1" x14ac:dyDescent="0.2">
      <c r="A2" s="1225"/>
      <c r="B2" s="1342"/>
      <c r="C2" s="1289"/>
      <c r="D2" s="1289"/>
      <c r="E2" s="1291"/>
      <c r="F2" s="1291"/>
      <c r="G2" s="1291"/>
      <c r="H2" s="1291"/>
      <c r="I2" s="1227"/>
      <c r="J2" s="1227"/>
      <c r="K2" s="1227"/>
      <c r="L2" s="1227"/>
      <c r="M2" s="1227"/>
      <c r="N2" s="1343"/>
      <c r="O2" s="1219"/>
      <c r="P2" s="1225"/>
    </row>
    <row r="3" spans="1:18" ht="10.5" customHeight="1" thickBot="1" x14ac:dyDescent="0.25">
      <c r="A3" s="1225"/>
      <c r="B3" s="1344"/>
      <c r="C3" s="1345"/>
      <c r="D3" s="1346"/>
      <c r="E3" s="1347"/>
      <c r="F3" s="1347"/>
      <c r="G3" s="1347"/>
      <c r="H3" s="1347"/>
      <c r="I3" s="1219"/>
      <c r="J3" s="1219"/>
      <c r="K3" s="1219"/>
      <c r="L3" s="1219"/>
      <c r="M3" s="1569" t="s">
        <v>73</v>
      </c>
      <c r="N3" s="1569"/>
      <c r="O3" s="1219"/>
      <c r="P3" s="1225"/>
    </row>
    <row r="4" spans="1:18" s="1237" customFormat="1" ht="13.5" customHeight="1" thickBot="1" x14ac:dyDescent="0.25">
      <c r="A4" s="1231"/>
      <c r="B4" s="1232"/>
      <c r="C4" s="1348" t="s">
        <v>179</v>
      </c>
      <c r="D4" s="1234"/>
      <c r="E4" s="1234"/>
      <c r="F4" s="1234"/>
      <c r="G4" s="1234"/>
      <c r="H4" s="1234"/>
      <c r="I4" s="1234"/>
      <c r="J4" s="1234"/>
      <c r="K4" s="1234"/>
      <c r="L4" s="1234"/>
      <c r="M4" s="1234"/>
      <c r="N4" s="1235"/>
      <c r="O4" s="1219"/>
      <c r="P4" s="1231"/>
    </row>
    <row r="5" spans="1:18" ht="3.75" customHeight="1" x14ac:dyDescent="0.2">
      <c r="A5" s="1225"/>
      <c r="B5" s="1228"/>
      <c r="C5" s="1570" t="s">
        <v>155</v>
      </c>
      <c r="D5" s="1571"/>
      <c r="E5" s="1261"/>
      <c r="F5" s="1261"/>
      <c r="G5" s="1261"/>
      <c r="H5" s="1261"/>
      <c r="I5" s="1261"/>
      <c r="J5" s="1261"/>
      <c r="K5" s="1229"/>
      <c r="L5" s="1349"/>
      <c r="M5" s="1349"/>
      <c r="N5" s="1349"/>
      <c r="O5" s="1219"/>
      <c r="P5" s="1225"/>
    </row>
    <row r="6" spans="1:18" ht="12.75" customHeight="1" x14ac:dyDescent="0.2">
      <c r="A6" s="1225"/>
      <c r="B6" s="1228"/>
      <c r="C6" s="1571"/>
      <c r="D6" s="1571"/>
      <c r="E6" s="1240" t="s">
        <v>34</v>
      </c>
      <c r="F6" s="1241" t="s">
        <v>34</v>
      </c>
      <c r="G6" s="1240" t="s">
        <v>696</v>
      </c>
      <c r="H6" s="1241" t="s">
        <v>34</v>
      </c>
      <c r="I6" s="1242"/>
      <c r="J6" s="1241" t="s">
        <v>34</v>
      </c>
      <c r="K6" s="1243" t="s">
        <v>34</v>
      </c>
      <c r="L6" s="1244" t="s">
        <v>697</v>
      </c>
      <c r="M6" s="1244" t="s">
        <v>34</v>
      </c>
      <c r="N6" s="1245"/>
      <c r="O6" s="1219"/>
      <c r="P6" s="1231"/>
    </row>
    <row r="7" spans="1:18" ht="12.75" customHeight="1" x14ac:dyDescent="0.2">
      <c r="A7" s="1225"/>
      <c r="B7" s="1228"/>
      <c r="C7" s="1305"/>
      <c r="D7" s="1305"/>
      <c r="E7" s="1572" t="s">
        <v>728</v>
      </c>
      <c r="F7" s="1572"/>
      <c r="G7" s="1572" t="s">
        <v>729</v>
      </c>
      <c r="H7" s="1572"/>
      <c r="I7" s="1572" t="s">
        <v>730</v>
      </c>
      <c r="J7" s="1572"/>
      <c r="K7" s="1572" t="s">
        <v>731</v>
      </c>
      <c r="L7" s="1572"/>
      <c r="M7" s="1572" t="s">
        <v>728</v>
      </c>
      <c r="N7" s="1572"/>
      <c r="O7" s="1252"/>
      <c r="P7" s="1225"/>
    </row>
    <row r="8" spans="1:18" s="1250" customFormat="1" ht="18.75" customHeight="1" x14ac:dyDescent="0.2">
      <c r="A8" s="1247"/>
      <c r="B8" s="1248"/>
      <c r="C8" s="1565" t="s">
        <v>180</v>
      </c>
      <c r="D8" s="1565"/>
      <c r="E8" s="1600">
        <v>559.29999999999995</v>
      </c>
      <c r="F8" s="1600"/>
      <c r="G8" s="1600">
        <v>549.5</v>
      </c>
      <c r="H8" s="1600"/>
      <c r="I8" s="1600">
        <v>543.20000000000005</v>
      </c>
      <c r="J8" s="1600"/>
      <c r="K8" s="1600">
        <v>523.9</v>
      </c>
      <c r="L8" s="1600"/>
      <c r="M8" s="1601">
        <v>461.4</v>
      </c>
      <c r="N8" s="1601"/>
      <c r="O8" s="1254"/>
      <c r="P8" s="1247"/>
    </row>
    <row r="9" spans="1:18" ht="13.5" customHeight="1" x14ac:dyDescent="0.2">
      <c r="A9" s="1225"/>
      <c r="B9" s="1228"/>
      <c r="C9" s="776" t="s">
        <v>72</v>
      </c>
      <c r="D9" s="1251"/>
      <c r="E9" s="1603">
        <v>285</v>
      </c>
      <c r="F9" s="1603"/>
      <c r="G9" s="1603">
        <v>277.10000000000002</v>
      </c>
      <c r="H9" s="1603"/>
      <c r="I9" s="1603">
        <v>275.7</v>
      </c>
      <c r="J9" s="1603"/>
      <c r="K9" s="1603">
        <v>258.60000000000002</v>
      </c>
      <c r="L9" s="1603"/>
      <c r="M9" s="1604">
        <v>224.2</v>
      </c>
      <c r="N9" s="1604"/>
      <c r="O9" s="1252"/>
      <c r="P9" s="1225"/>
    </row>
    <row r="10" spans="1:18" ht="13.5" customHeight="1" x14ac:dyDescent="0.2">
      <c r="A10" s="1225"/>
      <c r="B10" s="1228"/>
      <c r="C10" s="776" t="s">
        <v>71</v>
      </c>
      <c r="D10" s="1251"/>
      <c r="E10" s="1603">
        <v>274.3</v>
      </c>
      <c r="F10" s="1603"/>
      <c r="G10" s="1603">
        <v>272.39999999999998</v>
      </c>
      <c r="H10" s="1603"/>
      <c r="I10" s="1603">
        <v>267.39999999999998</v>
      </c>
      <c r="J10" s="1603"/>
      <c r="K10" s="1603">
        <v>265.3</v>
      </c>
      <c r="L10" s="1603"/>
      <c r="M10" s="1604">
        <v>237.1</v>
      </c>
      <c r="N10" s="1604"/>
      <c r="O10" s="1252"/>
      <c r="P10" s="1225"/>
    </row>
    <row r="11" spans="1:18" ht="18.75" customHeight="1" x14ac:dyDescent="0.2">
      <c r="A11" s="1225"/>
      <c r="B11" s="1228"/>
      <c r="C11" s="776" t="s">
        <v>156</v>
      </c>
      <c r="D11" s="1251"/>
      <c r="E11" s="1603">
        <v>95.4</v>
      </c>
      <c r="F11" s="1603"/>
      <c r="G11" s="1603">
        <v>96.5</v>
      </c>
      <c r="H11" s="1603"/>
      <c r="I11" s="1603">
        <v>101.8</v>
      </c>
      <c r="J11" s="1603"/>
      <c r="K11" s="1603">
        <v>91.6</v>
      </c>
      <c r="L11" s="1603"/>
      <c r="M11" s="1604">
        <v>80.8</v>
      </c>
      <c r="N11" s="1604"/>
      <c r="O11" s="1252"/>
      <c r="P11" s="1225"/>
    </row>
    <row r="12" spans="1:18" ht="13.5" customHeight="1" x14ac:dyDescent="0.2">
      <c r="A12" s="1225"/>
      <c r="B12" s="1228"/>
      <c r="C12" s="776" t="s">
        <v>157</v>
      </c>
      <c r="D12" s="1251"/>
      <c r="E12" s="1603">
        <v>242.5</v>
      </c>
      <c r="F12" s="1603"/>
      <c r="G12" s="1603">
        <v>240.6</v>
      </c>
      <c r="H12" s="1603"/>
      <c r="I12" s="1603">
        <v>235.6</v>
      </c>
      <c r="J12" s="1603"/>
      <c r="K12" s="1603">
        <v>232</v>
      </c>
      <c r="L12" s="1603"/>
      <c r="M12" s="1604">
        <v>209.3</v>
      </c>
      <c r="N12" s="1604"/>
      <c r="O12" s="1252"/>
      <c r="P12" s="1225"/>
    </row>
    <row r="13" spans="1:18" ht="13.5" customHeight="1" x14ac:dyDescent="0.2">
      <c r="A13" s="1225"/>
      <c r="B13" s="1228"/>
      <c r="C13" s="776" t="s">
        <v>158</v>
      </c>
      <c r="D13" s="1251"/>
      <c r="E13" s="1603">
        <v>221.4</v>
      </c>
      <c r="F13" s="1603"/>
      <c r="G13" s="1603">
        <v>212.4</v>
      </c>
      <c r="H13" s="1603"/>
      <c r="I13" s="1603">
        <v>205.8</v>
      </c>
      <c r="J13" s="1603"/>
      <c r="K13" s="1603">
        <v>200.3</v>
      </c>
      <c r="L13" s="1603"/>
      <c r="M13" s="1604">
        <v>171.3</v>
      </c>
      <c r="N13" s="1604"/>
      <c r="O13" s="1252"/>
      <c r="P13" s="1225"/>
    </row>
    <row r="14" spans="1:18" ht="18.75" customHeight="1" x14ac:dyDescent="0.2">
      <c r="A14" s="1225"/>
      <c r="B14" s="1228"/>
      <c r="C14" s="776" t="s">
        <v>181</v>
      </c>
      <c r="D14" s="1251"/>
      <c r="E14" s="1603">
        <v>65</v>
      </c>
      <c r="F14" s="1603"/>
      <c r="G14" s="1603">
        <v>61.6</v>
      </c>
      <c r="H14" s="1603"/>
      <c r="I14" s="1603">
        <v>62.9</v>
      </c>
      <c r="J14" s="1603"/>
      <c r="K14" s="1603">
        <v>54.6</v>
      </c>
      <c r="L14" s="1603"/>
      <c r="M14" s="1604">
        <v>54.3</v>
      </c>
      <c r="N14" s="1604"/>
      <c r="O14" s="1252"/>
      <c r="P14" s="1225"/>
    </row>
    <row r="15" spans="1:18" ht="13.5" customHeight="1" x14ac:dyDescent="0.2">
      <c r="A15" s="1225"/>
      <c r="B15" s="1228"/>
      <c r="C15" s="776" t="s">
        <v>182</v>
      </c>
      <c r="D15" s="1251"/>
      <c r="E15" s="1603">
        <v>494.4</v>
      </c>
      <c r="F15" s="1603"/>
      <c r="G15" s="1603">
        <v>488</v>
      </c>
      <c r="H15" s="1603"/>
      <c r="I15" s="1603">
        <v>480.2</v>
      </c>
      <c r="J15" s="1603"/>
      <c r="K15" s="1603">
        <v>469.3</v>
      </c>
      <c r="L15" s="1603"/>
      <c r="M15" s="1604">
        <v>407</v>
      </c>
      <c r="N15" s="1604"/>
      <c r="O15" s="1252"/>
      <c r="P15" s="1225"/>
    </row>
    <row r="16" spans="1:18" ht="18.75" customHeight="1" x14ac:dyDescent="0.2">
      <c r="A16" s="1225"/>
      <c r="B16" s="1228"/>
      <c r="C16" s="776" t="s">
        <v>183</v>
      </c>
      <c r="D16" s="1251"/>
      <c r="E16" s="1603">
        <v>200.7</v>
      </c>
      <c r="F16" s="1603"/>
      <c r="G16" s="1603">
        <v>202.4</v>
      </c>
      <c r="H16" s="1603"/>
      <c r="I16" s="1603">
        <v>205.7</v>
      </c>
      <c r="J16" s="1603"/>
      <c r="K16" s="1603">
        <v>215.4</v>
      </c>
      <c r="L16" s="1603"/>
      <c r="M16" s="1604">
        <v>188.2</v>
      </c>
      <c r="N16" s="1604"/>
      <c r="O16" s="1252"/>
      <c r="P16" s="1225"/>
      <c r="R16" s="1350"/>
    </row>
    <row r="17" spans="1:19" ht="13.5" customHeight="1" x14ac:dyDescent="0.2">
      <c r="A17" s="1225"/>
      <c r="B17" s="1228"/>
      <c r="C17" s="776" t="s">
        <v>184</v>
      </c>
      <c r="D17" s="1251"/>
      <c r="E17" s="1603">
        <v>358.7</v>
      </c>
      <c r="F17" s="1603"/>
      <c r="G17" s="1603">
        <v>347.2</v>
      </c>
      <c r="H17" s="1603"/>
      <c r="I17" s="1603">
        <v>337.4</v>
      </c>
      <c r="J17" s="1603"/>
      <c r="K17" s="1603">
        <v>308.60000000000002</v>
      </c>
      <c r="L17" s="1603"/>
      <c r="M17" s="1604">
        <v>273.2</v>
      </c>
      <c r="N17" s="1604"/>
      <c r="O17" s="1252"/>
      <c r="P17" s="1225"/>
    </row>
    <row r="18" spans="1:19" s="1250" customFormat="1" ht="18.75" customHeight="1" x14ac:dyDescent="0.2">
      <c r="A18" s="1247"/>
      <c r="B18" s="1248"/>
      <c r="C18" s="1565" t="s">
        <v>185</v>
      </c>
      <c r="D18" s="1565"/>
      <c r="E18" s="1600">
        <v>10.8</v>
      </c>
      <c r="F18" s="1600"/>
      <c r="G18" s="1600">
        <v>10.5</v>
      </c>
      <c r="H18" s="1600"/>
      <c r="I18" s="1600">
        <v>10.5</v>
      </c>
      <c r="J18" s="1600"/>
      <c r="K18" s="1600">
        <v>10.1</v>
      </c>
      <c r="L18" s="1600"/>
      <c r="M18" s="1601">
        <v>8.8000000000000007</v>
      </c>
      <c r="N18" s="1601"/>
      <c r="O18" s="1254"/>
      <c r="P18" s="1247"/>
    </row>
    <row r="19" spans="1:19" ht="13.5" customHeight="1" x14ac:dyDescent="0.2">
      <c r="A19" s="1225"/>
      <c r="B19" s="1228"/>
      <c r="C19" s="776" t="s">
        <v>72</v>
      </c>
      <c r="D19" s="1251"/>
      <c r="E19" s="1603">
        <v>10.8</v>
      </c>
      <c r="F19" s="1603"/>
      <c r="G19" s="1603">
        <v>10.3</v>
      </c>
      <c r="H19" s="1603"/>
      <c r="I19" s="1603">
        <v>10.4</v>
      </c>
      <c r="J19" s="1603"/>
      <c r="K19" s="1603">
        <v>9.8000000000000007</v>
      </c>
      <c r="L19" s="1603"/>
      <c r="M19" s="1604">
        <v>8.4</v>
      </c>
      <c r="N19" s="1604"/>
      <c r="O19" s="1252"/>
      <c r="P19" s="1225"/>
    </row>
    <row r="20" spans="1:19" ht="13.5" customHeight="1" x14ac:dyDescent="0.2">
      <c r="A20" s="1225"/>
      <c r="B20" s="1228"/>
      <c r="C20" s="776" t="s">
        <v>71</v>
      </c>
      <c r="D20" s="1251"/>
      <c r="E20" s="1603">
        <v>10.9</v>
      </c>
      <c r="F20" s="1603"/>
      <c r="G20" s="1603">
        <v>10.8</v>
      </c>
      <c r="H20" s="1603"/>
      <c r="I20" s="1603">
        <v>10.6</v>
      </c>
      <c r="J20" s="1603"/>
      <c r="K20" s="1603">
        <v>10.5</v>
      </c>
      <c r="L20" s="1603"/>
      <c r="M20" s="1604">
        <v>9.3000000000000007</v>
      </c>
      <c r="N20" s="1604"/>
      <c r="O20" s="1252"/>
      <c r="P20" s="1225"/>
    </row>
    <row r="21" spans="1:19" s="1354" customFormat="1" ht="13.5" customHeight="1" x14ac:dyDescent="0.2">
      <c r="A21" s="1351"/>
      <c r="B21" s="1352"/>
      <c r="C21" s="1371" t="s">
        <v>186</v>
      </c>
      <c r="D21" s="1353"/>
      <c r="E21" s="1605">
        <v>9.9999999999999645E-2</v>
      </c>
      <c r="F21" s="1605"/>
      <c r="G21" s="1605">
        <v>0.5</v>
      </c>
      <c r="H21" s="1605"/>
      <c r="I21" s="1605">
        <v>0.19999999999999929</v>
      </c>
      <c r="J21" s="1605"/>
      <c r="K21" s="1605">
        <v>0.69999999999999929</v>
      </c>
      <c r="L21" s="1605"/>
      <c r="M21" s="1606">
        <v>0.90000000000000036</v>
      </c>
      <c r="N21" s="1606"/>
      <c r="O21" s="1353"/>
      <c r="P21" s="1351"/>
    </row>
    <row r="22" spans="1:19" ht="18.75" customHeight="1" x14ac:dyDescent="0.2">
      <c r="A22" s="1225"/>
      <c r="B22" s="1228"/>
      <c r="C22" s="776" t="s">
        <v>156</v>
      </c>
      <c r="D22" s="1251"/>
      <c r="E22" s="1603">
        <v>26.9</v>
      </c>
      <c r="F22" s="1603"/>
      <c r="G22" s="1603">
        <v>26.1</v>
      </c>
      <c r="H22" s="1603"/>
      <c r="I22" s="1603">
        <v>27.7</v>
      </c>
      <c r="J22" s="1603"/>
      <c r="K22" s="1603">
        <v>25.1</v>
      </c>
      <c r="L22" s="1603"/>
      <c r="M22" s="1604">
        <v>22.7</v>
      </c>
      <c r="N22" s="1604"/>
      <c r="O22" s="1252"/>
      <c r="P22" s="1225"/>
      <c r="R22" s="1350"/>
      <c r="S22" s="1350"/>
    </row>
    <row r="23" spans="1:19" ht="13.5" customHeight="1" x14ac:dyDescent="0.2">
      <c r="A23" s="1225"/>
      <c r="B23" s="1228"/>
      <c r="C23" s="776" t="s">
        <v>157</v>
      </c>
      <c r="D23" s="1219"/>
      <c r="E23" s="1603">
        <v>9.8000000000000007</v>
      </c>
      <c r="F23" s="1603"/>
      <c r="G23" s="1603">
        <v>9.6999999999999993</v>
      </c>
      <c r="H23" s="1603"/>
      <c r="I23" s="1603">
        <v>9.6</v>
      </c>
      <c r="J23" s="1603"/>
      <c r="K23" s="1603">
        <v>9.5</v>
      </c>
      <c r="L23" s="1603"/>
      <c r="M23" s="1604">
        <v>8.5</v>
      </c>
      <c r="N23" s="1604"/>
      <c r="O23" s="1252"/>
      <c r="P23" s="1225"/>
    </row>
    <row r="24" spans="1:19" ht="13.5" customHeight="1" x14ac:dyDescent="0.2">
      <c r="A24" s="1225"/>
      <c r="B24" s="1228"/>
      <c r="C24" s="776" t="s">
        <v>158</v>
      </c>
      <c r="D24" s="1219"/>
      <c r="E24" s="1603">
        <v>9.5</v>
      </c>
      <c r="F24" s="1603"/>
      <c r="G24" s="1603">
        <v>9</v>
      </c>
      <c r="H24" s="1603"/>
      <c r="I24" s="1603">
        <v>8.6999999999999993</v>
      </c>
      <c r="J24" s="1603"/>
      <c r="K24" s="1603">
        <v>8.5</v>
      </c>
      <c r="L24" s="1603"/>
      <c r="M24" s="1604">
        <v>7.1</v>
      </c>
      <c r="N24" s="1604"/>
      <c r="O24" s="1252"/>
      <c r="P24" s="1225"/>
    </row>
    <row r="25" spans="1:19" s="1356" customFormat="1" ht="18.75" customHeight="1" x14ac:dyDescent="0.2">
      <c r="A25" s="1355"/>
      <c r="B25" s="1238"/>
      <c r="C25" s="776" t="s">
        <v>187</v>
      </c>
      <c r="D25" s="1251"/>
      <c r="E25" s="1603">
        <v>11.6</v>
      </c>
      <c r="F25" s="1603"/>
      <c r="G25" s="1603">
        <v>11.8</v>
      </c>
      <c r="H25" s="1603"/>
      <c r="I25" s="1603">
        <v>11.5</v>
      </c>
      <c r="J25" s="1603"/>
      <c r="K25" s="1603">
        <v>10.9</v>
      </c>
      <c r="L25" s="1603"/>
      <c r="M25" s="1604">
        <v>9.5</v>
      </c>
      <c r="N25" s="1604"/>
      <c r="O25" s="1230"/>
      <c r="P25" s="1355"/>
    </row>
    <row r="26" spans="1:19" s="1356" customFormat="1" ht="13.5" customHeight="1" x14ac:dyDescent="0.2">
      <c r="A26" s="1355"/>
      <c r="B26" s="1238"/>
      <c r="C26" s="776" t="s">
        <v>188</v>
      </c>
      <c r="D26" s="1251"/>
      <c r="E26" s="1603">
        <v>8.4</v>
      </c>
      <c r="F26" s="1603"/>
      <c r="G26" s="1603">
        <v>8</v>
      </c>
      <c r="H26" s="1603"/>
      <c r="I26" s="1603">
        <v>7.9</v>
      </c>
      <c r="J26" s="1603"/>
      <c r="K26" s="1603">
        <v>8.1</v>
      </c>
      <c r="L26" s="1603"/>
      <c r="M26" s="1604">
        <v>7</v>
      </c>
      <c r="N26" s="1604"/>
      <c r="O26" s="1230"/>
      <c r="P26" s="1355"/>
    </row>
    <row r="27" spans="1:19" s="1356" customFormat="1" ht="13.5" customHeight="1" x14ac:dyDescent="0.2">
      <c r="A27" s="1355"/>
      <c r="B27" s="1238"/>
      <c r="C27" s="776" t="s">
        <v>189</v>
      </c>
      <c r="D27" s="1251"/>
      <c r="E27" s="1603">
        <v>11.6</v>
      </c>
      <c r="F27" s="1603"/>
      <c r="G27" s="1603">
        <v>10.9</v>
      </c>
      <c r="H27" s="1603"/>
      <c r="I27" s="1603">
        <v>11.4</v>
      </c>
      <c r="J27" s="1603"/>
      <c r="K27" s="1603">
        <v>10.8</v>
      </c>
      <c r="L27" s="1603"/>
      <c r="M27" s="1604">
        <v>9.4</v>
      </c>
      <c r="N27" s="1604"/>
      <c r="O27" s="1230"/>
      <c r="P27" s="1355"/>
    </row>
    <row r="28" spans="1:19" s="1356" customFormat="1" ht="13.5" customHeight="1" x14ac:dyDescent="0.2">
      <c r="A28" s="1355"/>
      <c r="B28" s="1238"/>
      <c r="C28" s="776" t="s">
        <v>190</v>
      </c>
      <c r="D28" s="1251"/>
      <c r="E28" s="1603">
        <v>12.7</v>
      </c>
      <c r="F28" s="1603"/>
      <c r="G28" s="1603">
        <v>12</v>
      </c>
      <c r="H28" s="1603"/>
      <c r="I28" s="1603">
        <v>11</v>
      </c>
      <c r="J28" s="1603"/>
      <c r="K28" s="1603">
        <v>9</v>
      </c>
      <c r="L28" s="1603"/>
      <c r="M28" s="1604">
        <v>8.6999999999999993</v>
      </c>
      <c r="N28" s="1604"/>
      <c r="O28" s="1230"/>
      <c r="P28" s="1355"/>
    </row>
    <row r="29" spans="1:19" s="1356" customFormat="1" ht="13.5" customHeight="1" x14ac:dyDescent="0.2">
      <c r="A29" s="1355"/>
      <c r="B29" s="1238"/>
      <c r="C29" s="776" t="s">
        <v>191</v>
      </c>
      <c r="D29" s="1251"/>
      <c r="E29" s="1603">
        <v>8.1</v>
      </c>
      <c r="F29" s="1603"/>
      <c r="G29" s="1603">
        <v>7.3</v>
      </c>
      <c r="H29" s="1603"/>
      <c r="I29" s="1603">
        <v>9.4</v>
      </c>
      <c r="J29" s="1603"/>
      <c r="K29" s="1603">
        <v>10.6</v>
      </c>
      <c r="L29" s="1603"/>
      <c r="M29" s="1604">
        <v>7.6</v>
      </c>
      <c r="N29" s="1604"/>
      <c r="O29" s="1230"/>
      <c r="P29" s="1355"/>
    </row>
    <row r="30" spans="1:19" s="1356" customFormat="1" ht="13.5" customHeight="1" x14ac:dyDescent="0.2">
      <c r="A30" s="1355"/>
      <c r="B30" s="1238"/>
      <c r="C30" s="776" t="s">
        <v>130</v>
      </c>
      <c r="D30" s="1251"/>
      <c r="E30" s="1603">
        <v>11</v>
      </c>
      <c r="F30" s="1603"/>
      <c r="G30" s="1603">
        <v>10.7</v>
      </c>
      <c r="H30" s="1603"/>
      <c r="I30" s="1603">
        <v>10.4</v>
      </c>
      <c r="J30" s="1603"/>
      <c r="K30" s="1603">
        <v>9.3000000000000007</v>
      </c>
      <c r="L30" s="1603"/>
      <c r="M30" s="1604">
        <v>10</v>
      </c>
      <c r="N30" s="1604"/>
      <c r="O30" s="1230"/>
      <c r="P30" s="1355"/>
    </row>
    <row r="31" spans="1:19" s="1356" customFormat="1" ht="13.5" customHeight="1" x14ac:dyDescent="0.2">
      <c r="A31" s="1355"/>
      <c r="B31" s="1238"/>
      <c r="C31" s="776" t="s">
        <v>131</v>
      </c>
      <c r="D31" s="1251"/>
      <c r="E31" s="1603">
        <v>13</v>
      </c>
      <c r="F31" s="1603"/>
      <c r="G31" s="1603">
        <v>13.2</v>
      </c>
      <c r="H31" s="1603"/>
      <c r="I31" s="1603">
        <v>11</v>
      </c>
      <c r="J31" s="1603"/>
      <c r="K31" s="1603">
        <v>12.5</v>
      </c>
      <c r="L31" s="1603"/>
      <c r="M31" s="1604">
        <v>11</v>
      </c>
      <c r="N31" s="1604"/>
      <c r="O31" s="1230"/>
      <c r="P31" s="1355"/>
    </row>
    <row r="32" spans="1:19" ht="18.75" customHeight="1" x14ac:dyDescent="0.2">
      <c r="A32" s="1225"/>
      <c r="B32" s="1228"/>
      <c r="C32" s="1565" t="s">
        <v>192</v>
      </c>
      <c r="D32" s="1565"/>
      <c r="E32" s="1600">
        <v>6.9</v>
      </c>
      <c r="F32" s="1600"/>
      <c r="G32" s="1600">
        <v>6.7</v>
      </c>
      <c r="H32" s="1600"/>
      <c r="I32" s="1600">
        <v>6.5</v>
      </c>
      <c r="J32" s="1600"/>
      <c r="K32" s="1600">
        <v>6</v>
      </c>
      <c r="L32" s="1600"/>
      <c r="M32" s="1601">
        <v>5.2</v>
      </c>
      <c r="N32" s="1601"/>
      <c r="O32" s="1252"/>
      <c r="P32" s="1225"/>
    </row>
    <row r="33" spans="1:16" s="1356" customFormat="1" ht="13.5" customHeight="1" x14ac:dyDescent="0.2">
      <c r="A33" s="1355"/>
      <c r="B33" s="1357"/>
      <c r="C33" s="776" t="s">
        <v>72</v>
      </c>
      <c r="D33" s="1251"/>
      <c r="E33" s="1596">
        <v>7.3</v>
      </c>
      <c r="F33" s="1596"/>
      <c r="G33" s="1596">
        <v>6.6</v>
      </c>
      <c r="H33" s="1596"/>
      <c r="I33" s="1596">
        <v>6.7</v>
      </c>
      <c r="J33" s="1596"/>
      <c r="K33" s="1596">
        <v>5.8</v>
      </c>
      <c r="L33" s="1596"/>
      <c r="M33" s="1597">
        <v>5</v>
      </c>
      <c r="N33" s="1597"/>
      <c r="O33" s="1230"/>
      <c r="P33" s="1355"/>
    </row>
    <row r="34" spans="1:16" s="1356" customFormat="1" ht="13.5" customHeight="1" x14ac:dyDescent="0.2">
      <c r="A34" s="1355"/>
      <c r="B34" s="1357"/>
      <c r="C34" s="776" t="s">
        <v>71</v>
      </c>
      <c r="D34" s="1251"/>
      <c r="E34" s="1596">
        <v>6.6</v>
      </c>
      <c r="F34" s="1596"/>
      <c r="G34" s="1596">
        <v>6.7</v>
      </c>
      <c r="H34" s="1596"/>
      <c r="I34" s="1596">
        <v>6.3</v>
      </c>
      <c r="J34" s="1596"/>
      <c r="K34" s="1596">
        <v>6.1</v>
      </c>
      <c r="L34" s="1596"/>
      <c r="M34" s="1597">
        <v>5.5</v>
      </c>
      <c r="N34" s="1597"/>
      <c r="O34" s="1230"/>
      <c r="P34" s="1355"/>
    </row>
    <row r="35" spans="1:16" s="1354" customFormat="1" ht="13.5" customHeight="1" x14ac:dyDescent="0.2">
      <c r="A35" s="1351"/>
      <c r="B35" s="1352"/>
      <c r="C35" s="1371" t="s">
        <v>193</v>
      </c>
      <c r="D35" s="1353"/>
      <c r="E35" s="1605">
        <v>-0.70000000000000018</v>
      </c>
      <c r="F35" s="1605"/>
      <c r="G35" s="1605">
        <v>0.10000000000000053</v>
      </c>
      <c r="H35" s="1605"/>
      <c r="I35" s="1605">
        <v>-0.40000000000000036</v>
      </c>
      <c r="J35" s="1605"/>
      <c r="K35" s="1605">
        <v>0.29999999999999982</v>
      </c>
      <c r="L35" s="1605"/>
      <c r="M35" s="1606">
        <v>0.5</v>
      </c>
      <c r="N35" s="1606"/>
      <c r="O35" s="1353"/>
      <c r="P35" s="1351"/>
    </row>
    <row r="36" spans="1:16" ht="20.25" customHeight="1" thickBot="1" x14ac:dyDescent="0.25">
      <c r="A36" s="1225"/>
      <c r="B36" s="1228"/>
      <c r="C36" s="1260"/>
      <c r="D36" s="1370"/>
      <c r="E36" s="1370"/>
      <c r="F36" s="1370"/>
      <c r="G36" s="1370"/>
      <c r="H36" s="1370"/>
      <c r="I36" s="1370"/>
      <c r="J36" s="1370"/>
      <c r="K36" s="1370"/>
      <c r="L36" s="1370"/>
      <c r="M36" s="1569"/>
      <c r="N36" s="1569"/>
      <c r="O36" s="1252"/>
      <c r="P36" s="1225"/>
    </row>
    <row r="37" spans="1:16" s="1237" customFormat="1" ht="14.25" customHeight="1" thickBot="1" x14ac:dyDescent="0.25">
      <c r="A37" s="1231"/>
      <c r="B37" s="1232"/>
      <c r="C37" s="1233" t="s">
        <v>527</v>
      </c>
      <c r="D37" s="1234"/>
      <c r="E37" s="1234"/>
      <c r="F37" s="1234"/>
      <c r="G37" s="1234"/>
      <c r="H37" s="1234"/>
      <c r="I37" s="1234"/>
      <c r="J37" s="1234"/>
      <c r="K37" s="1234"/>
      <c r="L37" s="1234"/>
      <c r="M37" s="1234"/>
      <c r="N37" s="1235"/>
      <c r="O37" s="1252"/>
      <c r="P37" s="1231"/>
    </row>
    <row r="38" spans="1:16" ht="3.75" customHeight="1" x14ac:dyDescent="0.2">
      <c r="A38" s="1225"/>
      <c r="B38" s="1228"/>
      <c r="C38" s="1608" t="s">
        <v>159</v>
      </c>
      <c r="D38" s="1609"/>
      <c r="E38" s="1261"/>
      <c r="F38" s="1261"/>
      <c r="G38" s="1261"/>
      <c r="H38" s="1261"/>
      <c r="I38" s="1261"/>
      <c r="J38" s="1261"/>
      <c r="K38" s="1219"/>
      <c r="L38" s="1349"/>
      <c r="M38" s="1349"/>
      <c r="N38" s="1349"/>
      <c r="O38" s="1252"/>
      <c r="P38" s="1225"/>
    </row>
    <row r="39" spans="1:16" ht="12.75" customHeight="1" x14ac:dyDescent="0.2">
      <c r="A39" s="1225"/>
      <c r="B39" s="1228"/>
      <c r="C39" s="1609"/>
      <c r="D39" s="1609"/>
      <c r="E39" s="1240" t="s">
        <v>34</v>
      </c>
      <c r="F39" s="1241" t="s">
        <v>34</v>
      </c>
      <c r="G39" s="1240" t="s">
        <v>696</v>
      </c>
      <c r="H39" s="1241" t="s">
        <v>34</v>
      </c>
      <c r="I39" s="1242"/>
      <c r="J39" s="1241" t="s">
        <v>34</v>
      </c>
      <c r="K39" s="1243" t="s">
        <v>34</v>
      </c>
      <c r="L39" s="1244" t="s">
        <v>697</v>
      </c>
      <c r="M39" s="1244" t="s">
        <v>34</v>
      </c>
      <c r="N39" s="1245"/>
      <c r="O39" s="1219"/>
      <c r="P39" s="1231"/>
    </row>
    <row r="40" spans="1:16" ht="12.75" customHeight="1" x14ac:dyDescent="0.2">
      <c r="A40" s="1225"/>
      <c r="B40" s="1228"/>
      <c r="C40" s="1246"/>
      <c r="D40" s="1246"/>
      <c r="E40" s="1572" t="str">
        <f>+E7</f>
        <v>2.º trimestre</v>
      </c>
      <c r="F40" s="1572"/>
      <c r="G40" s="1572" t="str">
        <f>+G7</f>
        <v>3.º trimestre</v>
      </c>
      <c r="H40" s="1572"/>
      <c r="I40" s="1572" t="str">
        <f>+I7</f>
        <v>4.º trimestre</v>
      </c>
      <c r="J40" s="1572"/>
      <c r="K40" s="1572" t="str">
        <f>+K7</f>
        <v>1.º trimestre</v>
      </c>
      <c r="L40" s="1572"/>
      <c r="M40" s="1572" t="str">
        <f>+M7</f>
        <v>2.º trimestre</v>
      </c>
      <c r="N40" s="1572"/>
      <c r="O40" s="1358"/>
      <c r="P40" s="1225"/>
    </row>
    <row r="41" spans="1:16" ht="11.25" customHeight="1" x14ac:dyDescent="0.2">
      <c r="A41" s="1225"/>
      <c r="B41" s="1232"/>
      <c r="C41" s="1246"/>
      <c r="D41" s="1246"/>
      <c r="E41" s="789" t="s">
        <v>160</v>
      </c>
      <c r="F41" s="789" t="s">
        <v>106</v>
      </c>
      <c r="G41" s="789" t="s">
        <v>160</v>
      </c>
      <c r="H41" s="789" t="s">
        <v>106</v>
      </c>
      <c r="I41" s="790" t="s">
        <v>160</v>
      </c>
      <c r="J41" s="790" t="s">
        <v>106</v>
      </c>
      <c r="K41" s="790" t="s">
        <v>160</v>
      </c>
      <c r="L41" s="790" t="s">
        <v>106</v>
      </c>
      <c r="M41" s="790" t="s">
        <v>160</v>
      </c>
      <c r="N41" s="790" t="s">
        <v>106</v>
      </c>
      <c r="O41" s="1359"/>
      <c r="P41" s="1225"/>
    </row>
    <row r="42" spans="1:16" s="1250" customFormat="1" ht="18.75" customHeight="1" x14ac:dyDescent="0.2">
      <c r="A42" s="1247"/>
      <c r="B42" s="1248"/>
      <c r="C42" s="1565" t="s">
        <v>528</v>
      </c>
      <c r="D42" s="1565"/>
      <c r="E42" s="1360">
        <v>559.29999999999995</v>
      </c>
      <c r="F42" s="1360">
        <f>+E42/E$42*100</f>
        <v>100</v>
      </c>
      <c r="G42" s="1360">
        <v>549.5</v>
      </c>
      <c r="H42" s="1360">
        <f>+G42/G$42*100</f>
        <v>100</v>
      </c>
      <c r="I42" s="1360">
        <v>543.20000000000005</v>
      </c>
      <c r="J42" s="1360">
        <f>+I42/I$42*100</f>
        <v>100</v>
      </c>
      <c r="K42" s="1360">
        <v>523.9</v>
      </c>
      <c r="L42" s="1360">
        <f>+K42/K$42*100</f>
        <v>100</v>
      </c>
      <c r="M42" s="1360">
        <v>461.4</v>
      </c>
      <c r="N42" s="1360">
        <f>+M42/M$42*100</f>
        <v>100</v>
      </c>
      <c r="O42" s="1359"/>
      <c r="P42" s="1247"/>
    </row>
    <row r="43" spans="1:16" s="1307" customFormat="1" ht="14.25" customHeight="1" x14ac:dyDescent="0.2">
      <c r="A43" s="1304"/>
      <c r="B43" s="1238"/>
      <c r="C43" s="779"/>
      <c r="D43" s="776" t="s">
        <v>529</v>
      </c>
      <c r="E43" s="1361">
        <v>358.7</v>
      </c>
      <c r="F43" s="1361">
        <f>+E43/E$42*100</f>
        <v>64.133738601823708</v>
      </c>
      <c r="G43" s="1361">
        <v>347.2</v>
      </c>
      <c r="H43" s="1361">
        <f>+G43/G$42*100</f>
        <v>63.184713375796179</v>
      </c>
      <c r="I43" s="1361">
        <v>337.4</v>
      </c>
      <c r="J43" s="1361">
        <f>+I43/I$42*100</f>
        <v>62.113402061855659</v>
      </c>
      <c r="K43" s="1361">
        <v>308.60000000000002</v>
      </c>
      <c r="L43" s="1361">
        <f>+K43/K$42*100</f>
        <v>58.904371063180008</v>
      </c>
      <c r="M43" s="1361">
        <v>273.2</v>
      </c>
      <c r="N43" s="1361">
        <f>+M43/M$42*100</f>
        <v>59.211096662332032</v>
      </c>
      <c r="O43" s="1358"/>
      <c r="P43" s="1304"/>
    </row>
    <row r="44" spans="1:16" s="858" customFormat="1" ht="18.75" customHeight="1" x14ac:dyDescent="0.2">
      <c r="A44" s="1268"/>
      <c r="B44" s="1269"/>
      <c r="C44" s="776" t="s">
        <v>517</v>
      </c>
      <c r="D44" s="782"/>
      <c r="E44" s="1361">
        <v>9.5</v>
      </c>
      <c r="F44" s="1361">
        <f>+E44/E$42*100</f>
        <v>1.6985517611299839</v>
      </c>
      <c r="G44" s="1361">
        <v>11.4</v>
      </c>
      <c r="H44" s="1361">
        <f>+G44/G$42*100</f>
        <v>2.0746132848043679</v>
      </c>
      <c r="I44" s="1361">
        <v>13.1</v>
      </c>
      <c r="J44" s="1361">
        <f>+I44/I$42*100</f>
        <v>2.4116347569955816</v>
      </c>
      <c r="K44" s="1361">
        <v>14.2</v>
      </c>
      <c r="L44" s="1361">
        <f>+K44/K$42*100</f>
        <v>2.7104409238404275</v>
      </c>
      <c r="M44" s="1361">
        <v>8.4</v>
      </c>
      <c r="N44" s="1361">
        <f>+M44/M$42*100</f>
        <v>1.8205461638491551</v>
      </c>
      <c r="O44" s="1362"/>
      <c r="P44" s="1268"/>
    </row>
    <row r="45" spans="1:16" s="1307" customFormat="1" ht="14.25" customHeight="1" x14ac:dyDescent="0.2">
      <c r="A45" s="1304"/>
      <c r="B45" s="1238"/>
      <c r="C45" s="779"/>
      <c r="D45" s="1371" t="s">
        <v>529</v>
      </c>
      <c r="E45" s="1363">
        <v>6.2</v>
      </c>
      <c r="F45" s="1363">
        <f>+E45/E44*100</f>
        <v>65.26315789473685</v>
      </c>
      <c r="G45" s="1363">
        <v>6.6</v>
      </c>
      <c r="H45" s="1363">
        <f>+G45/G44*100</f>
        <v>57.894736842105253</v>
      </c>
      <c r="I45" s="1363">
        <v>9.1999999999999993</v>
      </c>
      <c r="J45" s="1363">
        <f>+I45/I44*100</f>
        <v>70.229007633587784</v>
      </c>
      <c r="K45" s="1363">
        <v>10.7</v>
      </c>
      <c r="L45" s="1363">
        <f>+K45/K44*100</f>
        <v>75.352112676056336</v>
      </c>
      <c r="M45" s="1363">
        <v>5.6</v>
      </c>
      <c r="N45" s="1363">
        <f>+M45/M44*100</f>
        <v>66.666666666666657</v>
      </c>
      <c r="O45" s="1283"/>
      <c r="P45" s="1304"/>
    </row>
    <row r="46" spans="1:16" s="858" customFormat="1" ht="18.75" customHeight="1" x14ac:dyDescent="0.2">
      <c r="A46" s="1268"/>
      <c r="B46" s="1269"/>
      <c r="C46" s="776" t="s">
        <v>518</v>
      </c>
      <c r="D46" s="782"/>
      <c r="E46" s="1361">
        <v>88.5</v>
      </c>
      <c r="F46" s="1361">
        <f>+E46/E$42*100</f>
        <v>15.823350616842482</v>
      </c>
      <c r="G46" s="1361">
        <v>76.7</v>
      </c>
      <c r="H46" s="1361">
        <f>+G46/G$42*100</f>
        <v>13.958143767060966</v>
      </c>
      <c r="I46" s="1361">
        <v>74</v>
      </c>
      <c r="J46" s="1361">
        <f>+I46/I$42*100</f>
        <v>13.622974963181148</v>
      </c>
      <c r="K46" s="1361">
        <v>65.099999999999994</v>
      </c>
      <c r="L46" s="1361">
        <f>+K46/K$42*100</f>
        <v>12.42603550295858</v>
      </c>
      <c r="M46" s="1361">
        <v>58.5</v>
      </c>
      <c r="N46" s="1361">
        <f>+M46/M$42*100</f>
        <v>12.67880364109233</v>
      </c>
      <c r="O46" s="1362"/>
      <c r="P46" s="1268"/>
    </row>
    <row r="47" spans="1:16" s="1307" customFormat="1" ht="14.25" customHeight="1" x14ac:dyDescent="0.2">
      <c r="A47" s="1304"/>
      <c r="B47" s="1238"/>
      <c r="C47" s="779"/>
      <c r="D47" s="1371" t="s">
        <v>529</v>
      </c>
      <c r="E47" s="1363">
        <v>67.900000000000006</v>
      </c>
      <c r="F47" s="1363">
        <f>+E47/E46*100</f>
        <v>76.723163841807917</v>
      </c>
      <c r="G47" s="1363">
        <v>55.9</v>
      </c>
      <c r="H47" s="1363">
        <f>+G47/G46*100</f>
        <v>72.881355932203391</v>
      </c>
      <c r="I47" s="1363">
        <v>58.1</v>
      </c>
      <c r="J47" s="1363">
        <f>+I47/I46*100</f>
        <v>78.513513513513516</v>
      </c>
      <c r="K47" s="1363">
        <v>46.6</v>
      </c>
      <c r="L47" s="1363">
        <f>+K47/K46*100</f>
        <v>71.582181259600617</v>
      </c>
      <c r="M47" s="1363">
        <v>43.8</v>
      </c>
      <c r="N47" s="1363">
        <f>+M47/M46*100</f>
        <v>74.871794871794876</v>
      </c>
      <c r="O47" s="1283"/>
      <c r="P47" s="1304"/>
    </row>
    <row r="48" spans="1:16" s="858" customFormat="1" ht="18.75" customHeight="1" x14ac:dyDescent="0.2">
      <c r="A48" s="1268"/>
      <c r="B48" s="1269"/>
      <c r="C48" s="776" t="s">
        <v>519</v>
      </c>
      <c r="D48" s="782"/>
      <c r="E48" s="1361">
        <v>74.900000000000006</v>
      </c>
      <c r="F48" s="1361">
        <f>+E48/E$42*100</f>
        <v>13.391739674593245</v>
      </c>
      <c r="G48" s="1361">
        <v>71.400000000000006</v>
      </c>
      <c r="H48" s="1361">
        <f>+G48/G$42*100</f>
        <v>12.993630573248408</v>
      </c>
      <c r="I48" s="1361">
        <v>74.900000000000006</v>
      </c>
      <c r="J48" s="1361">
        <f>+I48/I$42*100</f>
        <v>13.788659793814434</v>
      </c>
      <c r="K48" s="1361">
        <v>71.7</v>
      </c>
      <c r="L48" s="1361">
        <f>+K48/K$42*100</f>
        <v>13.685817904180189</v>
      </c>
      <c r="M48" s="1361">
        <v>66.7</v>
      </c>
      <c r="N48" s="1361">
        <f>+M48/M$42*100</f>
        <v>14.45600346770698</v>
      </c>
      <c r="O48" s="1262"/>
      <c r="P48" s="1268"/>
    </row>
    <row r="49" spans="1:16" s="1307" customFormat="1" ht="14.25" customHeight="1" x14ac:dyDescent="0.2">
      <c r="A49" s="1304"/>
      <c r="B49" s="1238"/>
      <c r="C49" s="779"/>
      <c r="D49" s="1371" t="s">
        <v>529</v>
      </c>
      <c r="E49" s="1363">
        <v>53.5</v>
      </c>
      <c r="F49" s="1363">
        <f>+E49/E48*100</f>
        <v>71.428571428571416</v>
      </c>
      <c r="G49" s="1363">
        <v>52</v>
      </c>
      <c r="H49" s="1363">
        <f>+G49/G48*100</f>
        <v>72.829131652661061</v>
      </c>
      <c r="I49" s="1363">
        <v>51.3</v>
      </c>
      <c r="J49" s="1363">
        <f>+I49/I48*100</f>
        <v>68.491321762349784</v>
      </c>
      <c r="K49" s="1363">
        <v>48</v>
      </c>
      <c r="L49" s="1363">
        <f>+K49/K48*100</f>
        <v>66.945606694560666</v>
      </c>
      <c r="M49" s="1363">
        <v>45.6</v>
      </c>
      <c r="N49" s="1363">
        <f>+M49/M48*100</f>
        <v>68.365817091454275</v>
      </c>
      <c r="O49" s="1246"/>
      <c r="P49" s="1304"/>
    </row>
    <row r="50" spans="1:16" s="858" customFormat="1" ht="18.75" customHeight="1" x14ac:dyDescent="0.2">
      <c r="A50" s="1268"/>
      <c r="B50" s="1269"/>
      <c r="C50" s="776" t="s">
        <v>520</v>
      </c>
      <c r="D50" s="782"/>
      <c r="E50" s="1361">
        <v>119.7</v>
      </c>
      <c r="F50" s="1361">
        <f>+E50/E$42*100</f>
        <v>21.401752190237801</v>
      </c>
      <c r="G50" s="1361">
        <v>130.9</v>
      </c>
      <c r="H50" s="1361">
        <f>+G50/G$42*100</f>
        <v>23.821656050955415</v>
      </c>
      <c r="I50" s="1361">
        <v>120.1</v>
      </c>
      <c r="J50" s="1361">
        <f>+I50/I$42*100</f>
        <v>22.109720176730484</v>
      </c>
      <c r="K50" s="1361">
        <v>125</v>
      </c>
      <c r="L50" s="1361">
        <f>+K50/K$42*100</f>
        <v>23.859515174651651</v>
      </c>
      <c r="M50" s="1361">
        <v>109.8</v>
      </c>
      <c r="N50" s="1361">
        <f>+M50/M$42*100</f>
        <v>23.797139141742523</v>
      </c>
      <c r="O50" s="1262"/>
      <c r="P50" s="1268"/>
    </row>
    <row r="51" spans="1:16" s="1307" customFormat="1" ht="14.25" customHeight="1" x14ac:dyDescent="0.2">
      <c r="A51" s="1304"/>
      <c r="B51" s="1364"/>
      <c r="C51" s="779"/>
      <c r="D51" s="1371" t="s">
        <v>529</v>
      </c>
      <c r="E51" s="1363">
        <v>73.2</v>
      </c>
      <c r="F51" s="1363">
        <f>+E51/E50*100</f>
        <v>61.152882205513784</v>
      </c>
      <c r="G51" s="1363">
        <v>77.8</v>
      </c>
      <c r="H51" s="1363">
        <f>+G51/G50*100</f>
        <v>59.434682964094719</v>
      </c>
      <c r="I51" s="1363">
        <v>68.7</v>
      </c>
      <c r="J51" s="1363">
        <f>+I51/I50*100</f>
        <v>57.202331390507908</v>
      </c>
      <c r="K51" s="1363">
        <v>74.3</v>
      </c>
      <c r="L51" s="1363">
        <f>+K51/K50*100</f>
        <v>59.439999999999991</v>
      </c>
      <c r="M51" s="1363">
        <v>59.1</v>
      </c>
      <c r="N51" s="1363">
        <f>+M51/M50*100</f>
        <v>53.825136612021865</v>
      </c>
      <c r="O51" s="1246"/>
      <c r="P51" s="1304"/>
    </row>
    <row r="52" spans="1:16" s="858" customFormat="1" ht="18.75" customHeight="1" x14ac:dyDescent="0.2">
      <c r="A52" s="1268"/>
      <c r="B52" s="1269"/>
      <c r="C52" s="776" t="s">
        <v>521</v>
      </c>
      <c r="D52" s="782"/>
      <c r="E52" s="1361">
        <v>165.2</v>
      </c>
      <c r="F52" s="1361">
        <f>+E52/E$42*100</f>
        <v>29.536921151439298</v>
      </c>
      <c r="G52" s="1361">
        <v>155.80000000000001</v>
      </c>
      <c r="H52" s="1361">
        <f>+G52/G$42*100</f>
        <v>28.353048225659695</v>
      </c>
      <c r="I52" s="1361">
        <v>153.9</v>
      </c>
      <c r="J52" s="1361">
        <f>+I52/I$42*100</f>
        <v>28.332106038291606</v>
      </c>
      <c r="K52" s="1361">
        <v>158.19999999999999</v>
      </c>
      <c r="L52" s="1361">
        <f>+K52/K$42*100</f>
        <v>30.19660240503913</v>
      </c>
      <c r="M52" s="1361">
        <v>131</v>
      </c>
      <c r="N52" s="1361">
        <f>+M52/M$42*100</f>
        <v>28.391850888599912</v>
      </c>
      <c r="O52" s="1262"/>
      <c r="P52" s="1268"/>
    </row>
    <row r="53" spans="1:16" s="1307" customFormat="1" ht="14.25" customHeight="1" x14ac:dyDescent="0.2">
      <c r="A53" s="1304"/>
      <c r="B53" s="1364"/>
      <c r="C53" s="779"/>
      <c r="D53" s="1371" t="s">
        <v>529</v>
      </c>
      <c r="E53" s="1363">
        <v>101.1</v>
      </c>
      <c r="F53" s="1363">
        <f>+E53/E52*100</f>
        <v>61.198547215496369</v>
      </c>
      <c r="G53" s="1363">
        <v>93.7</v>
      </c>
      <c r="H53" s="1363">
        <f>+G53/G52*100</f>
        <v>60.141206675224645</v>
      </c>
      <c r="I53" s="1363">
        <v>90</v>
      </c>
      <c r="J53" s="1363">
        <f>+I53/I52*100</f>
        <v>58.479532163742689</v>
      </c>
      <c r="K53" s="1363">
        <v>82.8</v>
      </c>
      <c r="L53" s="1363">
        <f>+K53/K52*100</f>
        <v>52.338811630847026</v>
      </c>
      <c r="M53" s="1363">
        <v>75.7</v>
      </c>
      <c r="N53" s="1363">
        <f>+M53/M52*100</f>
        <v>57.786259541984734</v>
      </c>
      <c r="O53" s="1246"/>
      <c r="P53" s="1304"/>
    </row>
    <row r="54" spans="1:16" s="858" customFormat="1" ht="18.75" customHeight="1" x14ac:dyDescent="0.2">
      <c r="A54" s="1268"/>
      <c r="B54" s="1269"/>
      <c r="C54" s="776" t="s">
        <v>526</v>
      </c>
      <c r="D54" s="782"/>
      <c r="E54" s="1361">
        <v>101.4</v>
      </c>
      <c r="F54" s="1361">
        <f>+E54/E$42*100</f>
        <v>18.129805113534779</v>
      </c>
      <c r="G54" s="1361">
        <v>103.4</v>
      </c>
      <c r="H54" s="1361">
        <f>+G54/G$42*100</f>
        <v>18.817106460418564</v>
      </c>
      <c r="I54" s="1361">
        <v>107.2</v>
      </c>
      <c r="J54" s="1361">
        <f>+I54/I$42*100</f>
        <v>19.734904270986746</v>
      </c>
      <c r="K54" s="1361">
        <v>89.7</v>
      </c>
      <c r="L54" s="1361">
        <f>+K54/K$42*100</f>
        <v>17.121588089330025</v>
      </c>
      <c r="M54" s="1361">
        <v>86.9</v>
      </c>
      <c r="N54" s="1361">
        <f>+M54/M$42*100</f>
        <v>18.833983528391855</v>
      </c>
      <c r="O54" s="1262"/>
      <c r="P54" s="1268"/>
    </row>
    <row r="55" spans="1:16" s="1307" customFormat="1" ht="14.25" customHeight="1" x14ac:dyDescent="0.2">
      <c r="A55" s="1304"/>
      <c r="B55" s="1364"/>
      <c r="C55" s="779"/>
      <c r="D55" s="1371" t="s">
        <v>529</v>
      </c>
      <c r="E55" s="1363">
        <v>56.7</v>
      </c>
      <c r="F55" s="1363">
        <f>+E55/E54*100</f>
        <v>55.917159763313606</v>
      </c>
      <c r="G55" s="1363">
        <v>61.1</v>
      </c>
      <c r="H55" s="1363">
        <f>+G55/G54*100</f>
        <v>59.090909090909093</v>
      </c>
      <c r="I55" s="1363">
        <v>60.1</v>
      </c>
      <c r="J55" s="1363">
        <f>+I55/I54*100</f>
        <v>56.06343283582089</v>
      </c>
      <c r="K55" s="1363">
        <v>46.2</v>
      </c>
      <c r="L55" s="1363">
        <f>+K55/K54*100</f>
        <v>51.505016722408023</v>
      </c>
      <c r="M55" s="1363">
        <v>43.5</v>
      </c>
      <c r="N55" s="1363">
        <f>+M55/M54*100</f>
        <v>50.057537399309545</v>
      </c>
      <c r="O55" s="1246"/>
      <c r="P55" s="1304"/>
    </row>
    <row r="56" spans="1:16" s="858" customFormat="1" ht="13.5" customHeight="1" x14ac:dyDescent="0.2">
      <c r="A56" s="890"/>
      <c r="B56" s="891"/>
      <c r="C56" s="892" t="s">
        <v>421</v>
      </c>
      <c r="D56" s="893"/>
      <c r="E56" s="894"/>
      <c r="F56" s="1279"/>
      <c r="G56" s="894"/>
      <c r="H56" s="1279"/>
      <c r="I56" s="894"/>
      <c r="J56" s="1279"/>
      <c r="K56" s="894"/>
      <c r="L56" s="1279"/>
      <c r="M56" s="894"/>
      <c r="N56" s="1279"/>
      <c r="O56" s="895"/>
      <c r="P56" s="886"/>
    </row>
    <row r="57" spans="1:16" s="1367" customFormat="1" ht="13.5" customHeight="1" x14ac:dyDescent="0.2">
      <c r="A57" s="1365"/>
      <c r="B57" s="1269"/>
      <c r="C57" s="1281" t="s">
        <v>403</v>
      </c>
      <c r="D57" s="779"/>
      <c r="E57" s="1607" t="s">
        <v>88</v>
      </c>
      <c r="F57" s="1607"/>
      <c r="G57" s="1607"/>
      <c r="H57" s="1607"/>
      <c r="I57" s="1607"/>
      <c r="J57" s="1607"/>
      <c r="K57" s="1607"/>
      <c r="L57" s="1607"/>
      <c r="M57" s="1607"/>
      <c r="N57" s="1607"/>
      <c r="O57" s="1366"/>
      <c r="P57" s="1365"/>
    </row>
    <row r="58" spans="1:16" ht="13.5" customHeight="1" x14ac:dyDescent="0.2">
      <c r="A58" s="1225"/>
      <c r="B58" s="1368">
        <v>8</v>
      </c>
      <c r="C58" s="1579">
        <v>42979</v>
      </c>
      <c r="D58" s="1579"/>
      <c r="E58" s="1219"/>
      <c r="F58" s="1219"/>
      <c r="G58" s="1219"/>
      <c r="H58" s="1219"/>
      <c r="I58" s="1219"/>
      <c r="J58" s="1219"/>
      <c r="K58" s="1219"/>
      <c r="L58" s="1219"/>
      <c r="M58" s="1219"/>
      <c r="N58" s="1219"/>
      <c r="O58" s="1369"/>
      <c r="P58" s="1225"/>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619" t="s">
        <v>404</v>
      </c>
      <c r="C1" s="1619"/>
      <c r="D1" s="1619"/>
      <c r="E1" s="133"/>
      <c r="F1" s="133"/>
      <c r="G1" s="133"/>
      <c r="H1" s="133"/>
      <c r="I1" s="133"/>
      <c r="J1" s="133"/>
      <c r="K1" s="133"/>
      <c r="L1" s="133"/>
      <c r="M1" s="133"/>
      <c r="N1" s="133"/>
      <c r="O1" s="133"/>
      <c r="P1" s="133"/>
      <c r="Q1" s="133"/>
      <c r="R1" s="133"/>
      <c r="S1" s="131"/>
    </row>
    <row r="2" spans="1:19" ht="6" customHeight="1" x14ac:dyDescent="0.2">
      <c r="A2" s="131"/>
      <c r="B2" s="600"/>
      <c r="C2" s="600"/>
      <c r="D2" s="600"/>
      <c r="E2" s="228"/>
      <c r="F2" s="228"/>
      <c r="G2" s="228"/>
      <c r="H2" s="228"/>
      <c r="I2" s="228"/>
      <c r="J2" s="228"/>
      <c r="K2" s="228"/>
      <c r="L2" s="228"/>
      <c r="M2" s="228"/>
      <c r="N2" s="228"/>
      <c r="O2" s="228"/>
      <c r="P2" s="228"/>
      <c r="Q2" s="228"/>
      <c r="R2" s="229"/>
      <c r="S2" s="133"/>
    </row>
    <row r="3" spans="1:19" ht="10.5" customHeight="1" thickBot="1" x14ac:dyDescent="0.25">
      <c r="A3" s="131"/>
      <c r="B3" s="133"/>
      <c r="C3" s="133"/>
      <c r="D3" s="133"/>
      <c r="E3" s="570"/>
      <c r="F3" s="570"/>
      <c r="G3" s="133"/>
      <c r="H3" s="133"/>
      <c r="I3" s="133"/>
      <c r="J3" s="133"/>
      <c r="K3" s="133"/>
      <c r="L3" s="133"/>
      <c r="M3" s="133"/>
      <c r="N3" s="133"/>
      <c r="O3" s="133"/>
      <c r="P3" s="570"/>
      <c r="Q3" s="570" t="s">
        <v>70</v>
      </c>
      <c r="R3" s="230"/>
      <c r="S3" s="133"/>
    </row>
    <row r="4" spans="1:19" ht="13.5" customHeight="1" thickBot="1" x14ac:dyDescent="0.25">
      <c r="A4" s="131"/>
      <c r="B4" s="133"/>
      <c r="C4" s="393" t="s">
        <v>405</v>
      </c>
      <c r="D4" s="398"/>
      <c r="E4" s="399"/>
      <c r="F4" s="399"/>
      <c r="G4" s="399"/>
      <c r="H4" s="399"/>
      <c r="I4" s="399"/>
      <c r="J4" s="399"/>
      <c r="K4" s="399"/>
      <c r="L4" s="399"/>
      <c r="M4" s="399"/>
      <c r="N4" s="399"/>
      <c r="O4" s="399"/>
      <c r="P4" s="399"/>
      <c r="Q4" s="400"/>
      <c r="R4" s="230"/>
      <c r="S4" s="133"/>
    </row>
    <row r="5" spans="1:19" ht="12" customHeight="1" x14ac:dyDescent="0.2">
      <c r="A5" s="131"/>
      <c r="B5" s="133"/>
      <c r="C5" s="942" t="s">
        <v>78</v>
      </c>
      <c r="D5" s="942"/>
      <c r="E5" s="180"/>
      <c r="F5" s="180"/>
      <c r="G5" s="180"/>
      <c r="H5" s="180"/>
      <c r="I5" s="180"/>
      <c r="J5" s="180"/>
      <c r="K5" s="180"/>
      <c r="L5" s="180"/>
      <c r="M5" s="180"/>
      <c r="N5" s="180"/>
      <c r="O5" s="180"/>
      <c r="P5" s="180"/>
      <c r="Q5" s="180"/>
      <c r="R5" s="230"/>
      <c r="S5" s="133"/>
    </row>
    <row r="6" spans="1:19" s="92" customFormat="1" ht="13.5" customHeight="1" x14ac:dyDescent="0.2">
      <c r="A6" s="159"/>
      <c r="B6" s="168"/>
      <c r="C6" s="1616" t="s">
        <v>127</v>
      </c>
      <c r="D6" s="1617"/>
      <c r="E6" s="1617"/>
      <c r="F6" s="1617"/>
      <c r="G6" s="1617"/>
      <c r="H6" s="1617"/>
      <c r="I6" s="1617"/>
      <c r="J6" s="1617"/>
      <c r="K6" s="1617"/>
      <c r="L6" s="1617"/>
      <c r="M6" s="1617"/>
      <c r="N6" s="1617"/>
      <c r="O6" s="1617"/>
      <c r="P6" s="1617"/>
      <c r="Q6" s="1618"/>
      <c r="R6" s="230"/>
      <c r="S6" s="2"/>
    </row>
    <row r="7" spans="1:19" s="92" customFormat="1" ht="3.75" customHeight="1" x14ac:dyDescent="0.2">
      <c r="A7" s="159"/>
      <c r="B7" s="168"/>
      <c r="C7" s="943"/>
      <c r="D7" s="943"/>
      <c r="E7" s="944"/>
      <c r="F7" s="944"/>
      <c r="G7" s="944"/>
      <c r="H7" s="944"/>
      <c r="I7" s="944"/>
      <c r="J7" s="944"/>
      <c r="K7" s="944"/>
      <c r="L7" s="944"/>
      <c r="M7" s="944"/>
      <c r="N7" s="944"/>
      <c r="O7" s="944"/>
      <c r="P7" s="944"/>
      <c r="Q7" s="944"/>
      <c r="R7" s="230"/>
      <c r="S7" s="2"/>
    </row>
    <row r="8" spans="1:19" s="92" customFormat="1" ht="13.5" customHeight="1" x14ac:dyDescent="0.2">
      <c r="A8" s="159"/>
      <c r="B8" s="168"/>
      <c r="C8" s="944"/>
      <c r="D8" s="944"/>
      <c r="E8" s="1620">
        <v>2016</v>
      </c>
      <c r="F8" s="1620"/>
      <c r="G8" s="1620"/>
      <c r="H8" s="1620"/>
      <c r="I8" s="1620"/>
      <c r="J8" s="1621">
        <v>2017</v>
      </c>
      <c r="K8" s="1621"/>
      <c r="L8" s="1621"/>
      <c r="M8" s="1621"/>
      <c r="N8" s="1621"/>
      <c r="O8" s="1621"/>
      <c r="P8" s="1621"/>
      <c r="Q8" s="1621"/>
      <c r="R8" s="230"/>
      <c r="S8" s="2"/>
    </row>
    <row r="9" spans="1:19" ht="12.75" customHeight="1" x14ac:dyDescent="0.2">
      <c r="A9" s="131"/>
      <c r="B9" s="133"/>
      <c r="C9" s="1611"/>
      <c r="D9" s="1611"/>
      <c r="E9" s="730" t="s">
        <v>98</v>
      </c>
      <c r="F9" s="730" t="s">
        <v>97</v>
      </c>
      <c r="G9" s="730" t="s">
        <v>96</v>
      </c>
      <c r="H9" s="730" t="s">
        <v>95</v>
      </c>
      <c r="I9" s="730" t="s">
        <v>94</v>
      </c>
      <c r="J9" s="730" t="s">
        <v>93</v>
      </c>
      <c r="K9" s="730" t="s">
        <v>104</v>
      </c>
      <c r="L9" s="730" t="s">
        <v>103</v>
      </c>
      <c r="M9" s="730" t="s">
        <v>102</v>
      </c>
      <c r="N9" s="730" t="s">
        <v>101</v>
      </c>
      <c r="O9" s="730" t="s">
        <v>100</v>
      </c>
      <c r="P9" s="730" t="s">
        <v>99</v>
      </c>
      <c r="Q9" s="730" t="s">
        <v>98</v>
      </c>
      <c r="R9" s="230"/>
      <c r="S9" s="133"/>
    </row>
    <row r="10" spans="1:19" ht="3.75" customHeight="1" x14ac:dyDescent="0.2">
      <c r="A10" s="131"/>
      <c r="B10" s="133"/>
      <c r="C10" s="902"/>
      <c r="D10" s="902"/>
      <c r="E10" s="899"/>
      <c r="F10" s="899"/>
      <c r="G10" s="899"/>
      <c r="H10" s="899"/>
      <c r="I10" s="899"/>
      <c r="J10" s="899"/>
      <c r="K10" s="899"/>
      <c r="L10" s="899"/>
      <c r="M10" s="899"/>
      <c r="N10" s="899"/>
      <c r="O10" s="899"/>
      <c r="P10" s="899"/>
      <c r="Q10" s="899"/>
      <c r="R10" s="230"/>
      <c r="S10" s="133"/>
    </row>
    <row r="11" spans="1:19" ht="13.5" customHeight="1" x14ac:dyDescent="0.2">
      <c r="A11" s="131"/>
      <c r="B11" s="133"/>
      <c r="C11" s="1614" t="s">
        <v>389</v>
      </c>
      <c r="D11" s="1615"/>
      <c r="E11" s="900"/>
      <c r="F11" s="900"/>
      <c r="G11" s="900"/>
      <c r="H11" s="900"/>
      <c r="I11" s="900"/>
      <c r="J11" s="900"/>
      <c r="K11" s="900"/>
      <c r="L11" s="900"/>
      <c r="M11" s="900"/>
      <c r="N11" s="900"/>
      <c r="O11" s="900"/>
      <c r="P11" s="900"/>
      <c r="Q11" s="900"/>
      <c r="R11" s="230"/>
      <c r="S11" s="133"/>
    </row>
    <row r="12" spans="1:19" s="167" customFormat="1" ht="13.5" customHeight="1" x14ac:dyDescent="0.2">
      <c r="A12" s="159"/>
      <c r="B12" s="168"/>
      <c r="D12" s="948" t="s">
        <v>68</v>
      </c>
      <c r="E12" s="903">
        <v>51</v>
      </c>
      <c r="F12" s="903">
        <v>64</v>
      </c>
      <c r="G12" s="903">
        <v>74</v>
      </c>
      <c r="H12" s="903">
        <v>89</v>
      </c>
      <c r="I12" s="903">
        <v>95</v>
      </c>
      <c r="J12" s="903">
        <v>87</v>
      </c>
      <c r="K12" s="903">
        <v>78</v>
      </c>
      <c r="L12" s="903">
        <v>66</v>
      </c>
      <c r="M12" s="903">
        <v>61</v>
      </c>
      <c r="N12" s="903">
        <v>45</v>
      </c>
      <c r="O12" s="903">
        <v>39</v>
      </c>
      <c r="P12" s="903">
        <v>39</v>
      </c>
      <c r="Q12" s="903">
        <v>32</v>
      </c>
      <c r="R12" s="230"/>
      <c r="S12" s="133"/>
    </row>
    <row r="13" spans="1:19" s="156" customFormat="1" ht="18.75" customHeight="1" x14ac:dyDescent="0.2">
      <c r="A13" s="159"/>
      <c r="B13" s="168"/>
      <c r="C13" s="599"/>
      <c r="D13" s="231"/>
      <c r="E13" s="161"/>
      <c r="F13" s="161"/>
      <c r="G13" s="161"/>
      <c r="H13" s="161"/>
      <c r="I13" s="161"/>
      <c r="J13" s="161"/>
      <c r="K13" s="161"/>
      <c r="L13" s="161"/>
      <c r="M13" s="161"/>
      <c r="N13" s="161"/>
      <c r="O13" s="161"/>
      <c r="P13" s="161"/>
      <c r="Q13" s="161"/>
      <c r="R13" s="230"/>
      <c r="S13" s="133"/>
    </row>
    <row r="14" spans="1:19" s="156" customFormat="1" ht="13.5" customHeight="1" x14ac:dyDescent="0.2">
      <c r="A14" s="159"/>
      <c r="B14" s="168"/>
      <c r="C14" s="1614" t="s">
        <v>144</v>
      </c>
      <c r="D14" s="1615"/>
      <c r="E14" s="161"/>
      <c r="F14" s="161"/>
      <c r="G14" s="161"/>
      <c r="H14" s="161"/>
      <c r="I14" s="161"/>
      <c r="J14" s="161"/>
      <c r="K14" s="161"/>
      <c r="L14" s="161"/>
      <c r="M14" s="161"/>
      <c r="N14" s="161"/>
      <c r="O14" s="161"/>
      <c r="P14" s="161"/>
      <c r="Q14" s="161"/>
      <c r="R14" s="230"/>
      <c r="S14" s="133"/>
    </row>
    <row r="15" spans="1:19" s="163" customFormat="1" ht="13.5" customHeight="1" x14ac:dyDescent="0.2">
      <c r="A15" s="159"/>
      <c r="B15" s="168"/>
      <c r="D15" s="948" t="s">
        <v>68</v>
      </c>
      <c r="E15" s="936">
        <v>794</v>
      </c>
      <c r="F15" s="936">
        <v>857</v>
      </c>
      <c r="G15" s="936">
        <v>1206</v>
      </c>
      <c r="H15" s="936">
        <v>1448</v>
      </c>
      <c r="I15" s="936">
        <v>1983</v>
      </c>
      <c r="J15" s="936">
        <v>1653</v>
      </c>
      <c r="K15" s="936">
        <v>1154</v>
      </c>
      <c r="L15" s="936">
        <v>892</v>
      </c>
      <c r="M15" s="936">
        <v>1028</v>
      </c>
      <c r="N15" s="936">
        <v>1001</v>
      </c>
      <c r="O15" s="936">
        <v>742</v>
      </c>
      <c r="P15" s="936">
        <v>706</v>
      </c>
      <c r="Q15" s="936">
        <v>378</v>
      </c>
      <c r="R15" s="233"/>
      <c r="S15" s="157"/>
    </row>
    <row r="16" spans="1:19" s="137" customFormat="1" ht="26.25" customHeight="1" x14ac:dyDescent="0.2">
      <c r="A16" s="973"/>
      <c r="B16" s="136"/>
      <c r="C16" s="974"/>
      <c r="D16" s="975" t="s">
        <v>717</v>
      </c>
      <c r="E16" s="976">
        <v>533</v>
      </c>
      <c r="F16" s="976">
        <v>571</v>
      </c>
      <c r="G16" s="976">
        <v>913</v>
      </c>
      <c r="H16" s="976">
        <v>1091</v>
      </c>
      <c r="I16" s="976">
        <v>1287</v>
      </c>
      <c r="J16" s="976">
        <v>1230</v>
      </c>
      <c r="K16" s="976">
        <v>612</v>
      </c>
      <c r="L16" s="976">
        <v>594</v>
      </c>
      <c r="M16" s="976">
        <v>724</v>
      </c>
      <c r="N16" s="976">
        <v>819</v>
      </c>
      <c r="O16" s="976">
        <v>581</v>
      </c>
      <c r="P16" s="976">
        <v>548</v>
      </c>
      <c r="Q16" s="976">
        <v>217</v>
      </c>
      <c r="R16" s="971"/>
      <c r="S16" s="136"/>
    </row>
    <row r="17" spans="1:19" s="156" customFormat="1" ht="18.75" customHeight="1" x14ac:dyDescent="0.2">
      <c r="A17" s="159"/>
      <c r="B17" s="155"/>
      <c r="C17" s="599" t="s">
        <v>235</v>
      </c>
      <c r="D17" s="977" t="s">
        <v>718</v>
      </c>
      <c r="E17" s="957">
        <v>261</v>
      </c>
      <c r="F17" s="957">
        <v>286</v>
      </c>
      <c r="G17" s="957">
        <v>293</v>
      </c>
      <c r="H17" s="957">
        <v>357</v>
      </c>
      <c r="I17" s="957">
        <v>696</v>
      </c>
      <c r="J17" s="957">
        <v>423</v>
      </c>
      <c r="K17" s="957">
        <v>542</v>
      </c>
      <c r="L17" s="957">
        <v>298</v>
      </c>
      <c r="M17" s="957">
        <v>304</v>
      </c>
      <c r="N17" s="957">
        <v>182</v>
      </c>
      <c r="O17" s="957">
        <v>161</v>
      </c>
      <c r="P17" s="957">
        <v>158</v>
      </c>
      <c r="Q17" s="957">
        <v>161</v>
      </c>
      <c r="R17" s="230"/>
      <c r="S17" s="133"/>
    </row>
    <row r="18" spans="1:19" s="156" customFormat="1" x14ac:dyDescent="0.2">
      <c r="A18" s="159"/>
      <c r="B18" s="155"/>
      <c r="C18" s="599"/>
      <c r="D18" s="234"/>
      <c r="E18" s="161"/>
      <c r="F18" s="161"/>
      <c r="G18" s="161"/>
      <c r="H18" s="161"/>
      <c r="I18" s="161"/>
      <c r="J18" s="161"/>
      <c r="K18" s="161"/>
      <c r="L18" s="161"/>
      <c r="M18" s="161"/>
      <c r="N18" s="161"/>
      <c r="O18" s="161"/>
      <c r="P18" s="161"/>
      <c r="Q18" s="161"/>
      <c r="R18" s="230"/>
      <c r="S18" s="133"/>
    </row>
    <row r="19" spans="1:19" s="156" customFormat="1" ht="13.5" customHeight="1" x14ac:dyDescent="0.2">
      <c r="A19" s="159"/>
      <c r="B19" s="155"/>
      <c r="C19" s="599"/>
      <c r="D19" s="234"/>
      <c r="E19" s="151"/>
      <c r="F19" s="151"/>
      <c r="G19" s="151"/>
      <c r="H19" s="151"/>
      <c r="I19" s="151"/>
      <c r="J19" s="151"/>
      <c r="K19" s="151"/>
      <c r="L19" s="151"/>
      <c r="M19" s="151"/>
      <c r="N19" s="151"/>
      <c r="O19" s="151"/>
      <c r="P19" s="151"/>
      <c r="Q19" s="151"/>
      <c r="R19" s="230"/>
      <c r="S19" s="133"/>
    </row>
    <row r="20" spans="1:19" s="156" customFormat="1" ht="13.5" customHeight="1" x14ac:dyDescent="0.2">
      <c r="A20" s="159"/>
      <c r="B20" s="155"/>
      <c r="C20" s="599"/>
      <c r="D20" s="479"/>
      <c r="E20" s="162"/>
      <c r="F20" s="162"/>
      <c r="G20" s="162"/>
      <c r="H20" s="162"/>
      <c r="I20" s="162"/>
      <c r="J20" s="162"/>
      <c r="K20" s="162"/>
      <c r="L20" s="162"/>
      <c r="M20" s="162"/>
      <c r="N20" s="162"/>
      <c r="O20" s="162"/>
      <c r="P20" s="162"/>
      <c r="Q20" s="162"/>
      <c r="R20" s="230"/>
      <c r="S20" s="133"/>
    </row>
    <row r="21" spans="1:19" s="156" customFormat="1" ht="13.5" customHeight="1" x14ac:dyDescent="0.2">
      <c r="A21" s="159"/>
      <c r="B21" s="155"/>
      <c r="C21" s="599"/>
      <c r="D21" s="479"/>
      <c r="E21" s="162"/>
      <c r="F21" s="162"/>
      <c r="G21" s="162"/>
      <c r="H21" s="162"/>
      <c r="I21" s="162"/>
      <c r="J21" s="162"/>
      <c r="K21" s="162"/>
      <c r="L21" s="162"/>
      <c r="M21" s="162"/>
      <c r="N21" s="162"/>
      <c r="O21" s="162"/>
      <c r="P21" s="162"/>
      <c r="Q21" s="162"/>
      <c r="R21" s="230"/>
      <c r="S21" s="133"/>
    </row>
    <row r="22" spans="1:19" s="156" customFormat="1" ht="13.5" customHeight="1" x14ac:dyDescent="0.2">
      <c r="A22" s="154"/>
      <c r="B22" s="155"/>
      <c r="C22" s="599"/>
      <c r="D22" s="479"/>
      <c r="E22" s="162"/>
      <c r="F22" s="162"/>
      <c r="G22" s="162"/>
      <c r="H22" s="162"/>
      <c r="I22" s="162"/>
      <c r="J22" s="162"/>
      <c r="K22" s="162"/>
      <c r="L22" s="162"/>
      <c r="M22" s="162"/>
      <c r="N22" s="162"/>
      <c r="O22" s="162"/>
      <c r="P22" s="162"/>
      <c r="Q22" s="162"/>
      <c r="R22" s="230"/>
      <c r="S22" s="133"/>
    </row>
    <row r="23" spans="1:19" s="156" customFormat="1" ht="13.5" customHeight="1" x14ac:dyDescent="0.2">
      <c r="A23" s="154"/>
      <c r="B23" s="155"/>
      <c r="C23" s="599"/>
      <c r="D23" s="479"/>
      <c r="E23" s="162"/>
      <c r="F23" s="162"/>
      <c r="G23" s="162"/>
      <c r="H23" s="162"/>
      <c r="I23" s="162"/>
      <c r="J23" s="162"/>
      <c r="K23" s="162"/>
      <c r="L23" s="162"/>
      <c r="M23" s="162"/>
      <c r="N23" s="162"/>
      <c r="O23" s="162"/>
      <c r="P23" s="162"/>
      <c r="Q23" s="162"/>
      <c r="R23" s="230"/>
      <c r="S23" s="133"/>
    </row>
    <row r="24" spans="1:19" s="156" customFormat="1" ht="13.5" customHeight="1" x14ac:dyDescent="0.2">
      <c r="A24" s="154"/>
      <c r="B24" s="155"/>
      <c r="C24" s="599"/>
      <c r="D24" s="479"/>
      <c r="E24" s="162"/>
      <c r="F24" s="162"/>
      <c r="G24" s="162"/>
      <c r="H24" s="162"/>
      <c r="I24" s="162"/>
      <c r="J24" s="162"/>
      <c r="K24" s="162"/>
      <c r="L24" s="162"/>
      <c r="M24" s="162"/>
      <c r="N24" s="162"/>
      <c r="O24" s="162"/>
      <c r="P24" s="162"/>
      <c r="Q24" s="162"/>
      <c r="R24" s="230"/>
      <c r="S24" s="133"/>
    </row>
    <row r="25" spans="1:19" s="156" customFormat="1" ht="13.5" customHeight="1" x14ac:dyDescent="0.2">
      <c r="A25" s="154"/>
      <c r="B25" s="155"/>
      <c r="C25" s="599"/>
      <c r="D25" s="479"/>
      <c r="E25" s="162"/>
      <c r="F25" s="162"/>
      <c r="G25" s="162"/>
      <c r="H25" s="162"/>
      <c r="I25" s="162"/>
      <c r="J25" s="162"/>
      <c r="K25" s="162"/>
      <c r="L25" s="162"/>
      <c r="M25" s="162"/>
      <c r="N25" s="162"/>
      <c r="O25" s="162"/>
      <c r="P25" s="162"/>
      <c r="Q25" s="162"/>
      <c r="R25" s="230"/>
      <c r="S25" s="133"/>
    </row>
    <row r="26" spans="1:19" s="163" customFormat="1" ht="13.5" customHeight="1" x14ac:dyDescent="0.2">
      <c r="A26" s="164"/>
      <c r="B26" s="165"/>
      <c r="C26" s="480"/>
      <c r="D26" s="232"/>
      <c r="E26" s="166"/>
      <c r="F26" s="166"/>
      <c r="G26" s="166"/>
      <c r="H26" s="166"/>
      <c r="I26" s="166"/>
      <c r="J26" s="166"/>
      <c r="K26" s="166"/>
      <c r="L26" s="166"/>
      <c r="M26" s="166"/>
      <c r="N26" s="166"/>
      <c r="O26" s="166"/>
      <c r="P26" s="166"/>
      <c r="Q26" s="166"/>
      <c r="R26" s="233"/>
      <c r="S26" s="157"/>
    </row>
    <row r="27" spans="1:19" ht="13.5" customHeight="1" x14ac:dyDescent="0.2">
      <c r="A27" s="131"/>
      <c r="B27" s="133"/>
      <c r="C27" s="599"/>
      <c r="D27" s="134"/>
      <c r="E27" s="162"/>
      <c r="F27" s="162"/>
      <c r="G27" s="162"/>
      <c r="H27" s="162"/>
      <c r="I27" s="162"/>
      <c r="J27" s="162"/>
      <c r="K27" s="162"/>
      <c r="L27" s="162"/>
      <c r="M27" s="162"/>
      <c r="N27" s="162"/>
      <c r="O27" s="162"/>
      <c r="P27" s="162"/>
      <c r="Q27" s="162"/>
      <c r="R27" s="230"/>
      <c r="S27" s="133"/>
    </row>
    <row r="28" spans="1:19" s="156" customFormat="1" ht="13.5" customHeight="1" x14ac:dyDescent="0.2">
      <c r="A28" s="154"/>
      <c r="B28" s="155"/>
      <c r="C28" s="599"/>
      <c r="D28" s="134"/>
      <c r="E28" s="162"/>
      <c r="F28" s="162"/>
      <c r="G28" s="162"/>
      <c r="H28" s="162"/>
      <c r="I28" s="162"/>
      <c r="J28" s="162"/>
      <c r="K28" s="162"/>
      <c r="L28" s="162"/>
      <c r="M28" s="162"/>
      <c r="N28" s="162"/>
      <c r="O28" s="162"/>
      <c r="P28" s="162"/>
      <c r="Q28" s="162"/>
      <c r="R28" s="230"/>
      <c r="S28" s="133"/>
    </row>
    <row r="29" spans="1:19" s="156" customFormat="1" ht="13.5" customHeight="1" x14ac:dyDescent="0.2">
      <c r="A29" s="154"/>
      <c r="B29" s="155"/>
      <c r="C29" s="599"/>
      <c r="D29" s="234"/>
      <c r="E29" s="162"/>
      <c r="F29" s="162"/>
      <c r="G29" s="162"/>
      <c r="H29" s="162"/>
      <c r="I29" s="162"/>
      <c r="J29" s="162"/>
      <c r="K29" s="162"/>
      <c r="L29" s="162"/>
      <c r="M29" s="162"/>
      <c r="N29" s="162"/>
      <c r="O29" s="162"/>
      <c r="P29" s="162"/>
      <c r="Q29" s="162"/>
      <c r="R29" s="230"/>
      <c r="S29" s="133"/>
    </row>
    <row r="30" spans="1:19" s="156" customFormat="1" ht="13.5" customHeight="1" x14ac:dyDescent="0.2">
      <c r="A30" s="154"/>
      <c r="B30" s="155"/>
      <c r="C30" s="599"/>
      <c r="D30" s="733"/>
      <c r="E30" s="734"/>
      <c r="F30" s="734"/>
      <c r="G30" s="734"/>
      <c r="H30" s="734"/>
      <c r="I30" s="734"/>
      <c r="J30" s="734"/>
      <c r="K30" s="734"/>
      <c r="L30" s="734"/>
      <c r="M30" s="734"/>
      <c r="N30" s="734"/>
      <c r="O30" s="734"/>
      <c r="P30" s="734"/>
      <c r="Q30" s="734"/>
      <c r="R30" s="230"/>
      <c r="S30" s="133"/>
    </row>
    <row r="31" spans="1:19" s="163" customFormat="1" ht="13.5" customHeight="1" x14ac:dyDescent="0.2">
      <c r="A31" s="164"/>
      <c r="B31" s="165"/>
      <c r="C31" s="480"/>
      <c r="D31" s="735"/>
      <c r="E31" s="735"/>
      <c r="F31" s="735"/>
      <c r="G31" s="735"/>
      <c r="H31" s="735"/>
      <c r="I31" s="735"/>
      <c r="J31" s="735"/>
      <c r="K31" s="735"/>
      <c r="L31" s="735"/>
      <c r="M31" s="735"/>
      <c r="N31" s="735"/>
      <c r="O31" s="735"/>
      <c r="P31" s="735"/>
      <c r="Q31" s="735"/>
      <c r="R31" s="233"/>
      <c r="S31" s="157"/>
    </row>
    <row r="32" spans="1:19" ht="35.25" customHeight="1" x14ac:dyDescent="0.2">
      <c r="A32" s="131"/>
      <c r="B32" s="133"/>
      <c r="C32" s="599"/>
      <c r="D32" s="736"/>
      <c r="E32" s="734"/>
      <c r="F32" s="734"/>
      <c r="G32" s="734"/>
      <c r="H32" s="734"/>
      <c r="I32" s="734"/>
      <c r="J32" s="734"/>
      <c r="K32" s="734"/>
      <c r="L32" s="734"/>
      <c r="M32" s="734"/>
      <c r="N32" s="734"/>
      <c r="O32" s="734"/>
      <c r="P32" s="734"/>
      <c r="Q32" s="734"/>
      <c r="R32" s="230"/>
      <c r="S32" s="133"/>
    </row>
    <row r="33" spans="1:19" ht="13.5" customHeight="1" x14ac:dyDescent="0.2">
      <c r="A33" s="131"/>
      <c r="B33" s="133"/>
      <c r="C33" s="949" t="s">
        <v>178</v>
      </c>
      <c r="D33" s="950"/>
      <c r="E33" s="950"/>
      <c r="F33" s="950"/>
      <c r="G33" s="950"/>
      <c r="H33" s="950"/>
      <c r="I33" s="950"/>
      <c r="J33" s="950"/>
      <c r="K33" s="950"/>
      <c r="L33" s="950"/>
      <c r="M33" s="950"/>
      <c r="N33" s="950"/>
      <c r="O33" s="950"/>
      <c r="P33" s="950"/>
      <c r="Q33" s="951"/>
      <c r="R33" s="230"/>
      <c r="S33" s="160"/>
    </row>
    <row r="34" spans="1:19" s="156" customFormat="1" ht="3.75" customHeight="1" x14ac:dyDescent="0.2">
      <c r="A34" s="154"/>
      <c r="B34" s="155"/>
      <c r="C34" s="599"/>
      <c r="D34" s="234"/>
      <c r="E34" s="162"/>
      <c r="F34" s="162"/>
      <c r="G34" s="162"/>
      <c r="H34" s="162"/>
      <c r="I34" s="162"/>
      <c r="J34" s="162"/>
      <c r="K34" s="162"/>
      <c r="L34" s="162"/>
      <c r="M34" s="162"/>
      <c r="N34" s="162"/>
      <c r="O34" s="162"/>
      <c r="P34" s="162"/>
      <c r="Q34" s="162"/>
      <c r="R34" s="230"/>
      <c r="S34" s="133"/>
    </row>
    <row r="35" spans="1:19" ht="12.75" customHeight="1" x14ac:dyDescent="0.2">
      <c r="A35" s="131"/>
      <c r="B35" s="133"/>
      <c r="C35" s="1611"/>
      <c r="D35" s="1611"/>
      <c r="E35" s="935">
        <v>2004</v>
      </c>
      <c r="F35" s="937" t="s">
        <v>719</v>
      </c>
      <c r="G35" s="937" t="s">
        <v>720</v>
      </c>
      <c r="H35" s="937" t="s">
        <v>721</v>
      </c>
      <c r="I35" s="935" t="s">
        <v>722</v>
      </c>
      <c r="J35" s="935" t="s">
        <v>723</v>
      </c>
      <c r="K35" s="935" t="s">
        <v>724</v>
      </c>
      <c r="L35" s="928" t="s">
        <v>725</v>
      </c>
      <c r="M35" s="931" t="s">
        <v>726</v>
      </c>
      <c r="N35" s="945">
        <v>2013</v>
      </c>
      <c r="O35" s="945">
        <v>2014</v>
      </c>
      <c r="P35" s="945">
        <v>2015</v>
      </c>
      <c r="Q35" s="945">
        <v>2016</v>
      </c>
      <c r="R35" s="230"/>
      <c r="S35" s="133"/>
    </row>
    <row r="36" spans="1:19" ht="3.75" customHeight="1" x14ac:dyDescent="0.2">
      <c r="A36" s="131"/>
      <c r="B36" s="133"/>
      <c r="C36" s="902"/>
      <c r="D36" s="902"/>
      <c r="E36" s="888"/>
      <c r="F36" s="888"/>
      <c r="G36" s="923"/>
      <c r="H36" s="938"/>
      <c r="I36" s="1009"/>
      <c r="J36" s="1009"/>
      <c r="K36" s="1009"/>
      <c r="L36" s="923"/>
      <c r="M36" s="923"/>
      <c r="N36" s="946"/>
      <c r="O36" s="946"/>
      <c r="P36" s="946"/>
      <c r="Q36" s="946"/>
      <c r="R36" s="230"/>
      <c r="S36" s="133"/>
    </row>
    <row r="37" spans="1:19" ht="13.5" customHeight="1" x14ac:dyDescent="0.2">
      <c r="A37" s="131"/>
      <c r="B37" s="133"/>
      <c r="C37" s="1614" t="s">
        <v>389</v>
      </c>
      <c r="D37" s="1615"/>
      <c r="E37" s="888"/>
      <c r="F37" s="888"/>
      <c r="G37" s="923"/>
      <c r="H37" s="938"/>
      <c r="I37" s="1009"/>
      <c r="J37" s="1009"/>
      <c r="K37" s="1009"/>
      <c r="L37" s="923"/>
      <c r="M37" s="923"/>
      <c r="N37" s="946"/>
      <c r="O37" s="946"/>
      <c r="P37" s="946"/>
      <c r="Q37" s="946"/>
      <c r="R37" s="230"/>
      <c r="S37" s="133"/>
    </row>
    <row r="38" spans="1:19" s="167" customFormat="1" ht="13.5" customHeight="1" x14ac:dyDescent="0.2">
      <c r="A38" s="159"/>
      <c r="B38" s="168"/>
      <c r="D38" s="948" t="s">
        <v>68</v>
      </c>
      <c r="E38" s="947" t="s">
        <v>390</v>
      </c>
      <c r="F38" s="903">
        <v>34</v>
      </c>
      <c r="G38" s="903">
        <v>49</v>
      </c>
      <c r="H38" s="903">
        <v>28</v>
      </c>
      <c r="I38" s="920">
        <v>54</v>
      </c>
      <c r="J38" s="920">
        <v>423</v>
      </c>
      <c r="K38" s="920">
        <v>324</v>
      </c>
      <c r="L38" s="929">
        <v>266</v>
      </c>
      <c r="M38" s="932">
        <v>550</v>
      </c>
      <c r="N38" s="924">
        <v>547</v>
      </c>
      <c r="O38" s="924">
        <v>344</v>
      </c>
      <c r="P38" s="924">
        <v>254</v>
      </c>
      <c r="Q38" s="924">
        <v>211</v>
      </c>
      <c r="R38" s="230"/>
      <c r="S38" s="133"/>
    </row>
    <row r="39" spans="1:19" s="156" customFormat="1" ht="18.75" customHeight="1" x14ac:dyDescent="0.2">
      <c r="A39" s="154"/>
      <c r="B39" s="155"/>
      <c r="C39" s="599"/>
      <c r="D39" s="231"/>
      <c r="E39" s="889"/>
      <c r="F39" s="889"/>
      <c r="G39" s="933"/>
      <c r="H39" s="161"/>
      <c r="I39" s="922"/>
      <c r="J39" s="922"/>
      <c r="K39" s="922"/>
      <c r="L39" s="925"/>
      <c r="M39" s="933"/>
      <c r="N39" s="927"/>
      <c r="O39" s="927"/>
      <c r="P39" s="927"/>
      <c r="Q39" s="927"/>
      <c r="R39" s="230"/>
      <c r="S39" s="133"/>
    </row>
    <row r="40" spans="1:19" s="156" customFormat="1" ht="13.5" customHeight="1" x14ac:dyDescent="0.2">
      <c r="A40" s="154"/>
      <c r="B40" s="155"/>
      <c r="C40" s="1614" t="s">
        <v>144</v>
      </c>
      <c r="D40" s="1615"/>
      <c r="E40" s="889"/>
      <c r="F40" s="889"/>
      <c r="G40" s="933"/>
      <c r="H40" s="161"/>
      <c r="I40" s="922"/>
      <c r="J40" s="922"/>
      <c r="K40" s="922"/>
      <c r="L40" s="925"/>
      <c r="M40" s="933"/>
      <c r="N40" s="927"/>
      <c r="O40" s="927"/>
      <c r="P40" s="927"/>
      <c r="Q40" s="927"/>
      <c r="R40" s="230"/>
      <c r="S40" s="133"/>
    </row>
    <row r="41" spans="1:19" s="163" customFormat="1" ht="13.5" customHeight="1" x14ac:dyDescent="0.2">
      <c r="A41" s="164"/>
      <c r="B41" s="165"/>
      <c r="D41" s="948" t="s">
        <v>68</v>
      </c>
      <c r="E41" s="947" t="s">
        <v>390</v>
      </c>
      <c r="F41" s="904">
        <v>588</v>
      </c>
      <c r="G41" s="904">
        <v>664</v>
      </c>
      <c r="H41" s="904">
        <v>891</v>
      </c>
      <c r="I41" s="921">
        <v>1422</v>
      </c>
      <c r="J41" s="921">
        <v>19278</v>
      </c>
      <c r="K41" s="921">
        <v>6145</v>
      </c>
      <c r="L41" s="930">
        <v>3601</v>
      </c>
      <c r="M41" s="934">
        <v>8703</v>
      </c>
      <c r="N41" s="926">
        <v>7434</v>
      </c>
      <c r="O41" s="926">
        <v>4460</v>
      </c>
      <c r="P41" s="926">
        <v>3872</v>
      </c>
      <c r="Q41" s="926">
        <v>4126</v>
      </c>
      <c r="R41" s="233"/>
      <c r="S41" s="157"/>
    </row>
    <row r="42" spans="1:19" s="137" customFormat="1" ht="26.25" customHeight="1" x14ac:dyDescent="0.2">
      <c r="A42" s="135"/>
      <c r="B42" s="136"/>
      <c r="C42" s="974"/>
      <c r="D42" s="975" t="s">
        <v>717</v>
      </c>
      <c r="E42" s="978" t="s">
        <v>390</v>
      </c>
      <c r="F42" s="980">
        <v>186</v>
      </c>
      <c r="G42" s="980">
        <v>101</v>
      </c>
      <c r="H42" s="980">
        <v>116</v>
      </c>
      <c r="I42" s="979">
        <v>122</v>
      </c>
      <c r="J42" s="979">
        <v>9492</v>
      </c>
      <c r="K42" s="979">
        <v>3334</v>
      </c>
      <c r="L42" s="981">
        <v>2266</v>
      </c>
      <c r="M42" s="982">
        <v>4718</v>
      </c>
      <c r="N42" s="983">
        <v>3439</v>
      </c>
      <c r="O42" s="983">
        <v>2281</v>
      </c>
      <c r="P42" s="983">
        <v>2413</v>
      </c>
      <c r="Q42" s="983">
        <v>2142</v>
      </c>
      <c r="R42" s="971"/>
      <c r="S42" s="136"/>
    </row>
    <row r="43" spans="1:19" s="156" customFormat="1" ht="18.75" customHeight="1" x14ac:dyDescent="0.2">
      <c r="A43" s="154"/>
      <c r="B43" s="155"/>
      <c r="C43" s="599" t="s">
        <v>235</v>
      </c>
      <c r="D43" s="977" t="s">
        <v>718</v>
      </c>
      <c r="E43" s="947" t="s">
        <v>390</v>
      </c>
      <c r="F43" s="953">
        <v>402</v>
      </c>
      <c r="G43" s="953">
        <v>563</v>
      </c>
      <c r="H43" s="953">
        <v>775</v>
      </c>
      <c r="I43" s="952">
        <v>1300</v>
      </c>
      <c r="J43" s="952">
        <v>9786</v>
      </c>
      <c r="K43" s="952">
        <v>2811</v>
      </c>
      <c r="L43" s="954">
        <v>1335</v>
      </c>
      <c r="M43" s="955">
        <v>3985</v>
      </c>
      <c r="N43" s="956">
        <v>3995</v>
      </c>
      <c r="O43" s="956">
        <v>2179</v>
      </c>
      <c r="P43" s="956">
        <v>1459</v>
      </c>
      <c r="Q43" s="956">
        <v>1984</v>
      </c>
      <c r="R43" s="230"/>
      <c r="S43" s="133"/>
    </row>
    <row r="44" spans="1:19" s="156" customFormat="1" ht="13.5" customHeight="1" x14ac:dyDescent="0.2">
      <c r="A44" s="154"/>
      <c r="B44" s="155"/>
      <c r="C44" s="599"/>
      <c r="D44" s="234"/>
      <c r="E44" s="162"/>
      <c r="F44" s="162"/>
      <c r="G44" s="162"/>
      <c r="H44" s="162"/>
      <c r="I44" s="162"/>
      <c r="J44" s="162"/>
      <c r="K44" s="162"/>
      <c r="L44" s="162"/>
      <c r="M44" s="162"/>
      <c r="N44" s="162"/>
      <c r="O44" s="162"/>
      <c r="P44" s="162"/>
      <c r="Q44" s="162"/>
      <c r="R44" s="230"/>
      <c r="S44" s="133"/>
    </row>
    <row r="45" spans="1:19" s="905" customFormat="1" ht="13.5" customHeight="1" x14ac:dyDescent="0.2">
      <c r="A45" s="907"/>
      <c r="B45" s="907"/>
      <c r="C45" s="908"/>
      <c r="D45" s="733"/>
      <c r="E45" s="734"/>
      <c r="F45" s="734"/>
      <c r="G45" s="734"/>
      <c r="H45" s="734"/>
      <c r="I45" s="734"/>
      <c r="J45" s="734"/>
      <c r="K45" s="734"/>
      <c r="L45" s="734"/>
      <c r="M45" s="734"/>
      <c r="N45" s="734"/>
      <c r="O45" s="734"/>
      <c r="P45" s="734"/>
      <c r="Q45" s="734"/>
      <c r="R45" s="230"/>
      <c r="S45" s="133"/>
    </row>
    <row r="46" spans="1:19" s="906" customFormat="1" ht="13.5" customHeight="1" x14ac:dyDescent="0.2">
      <c r="A46" s="735"/>
      <c r="B46" s="735"/>
      <c r="C46" s="910"/>
      <c r="D46" s="735"/>
      <c r="E46" s="911"/>
      <c r="F46" s="911"/>
      <c r="G46" s="911"/>
      <c r="H46" s="911"/>
      <c r="I46" s="911"/>
      <c r="J46" s="911"/>
      <c r="K46" s="911"/>
      <c r="L46" s="911"/>
      <c r="M46" s="911"/>
      <c r="N46" s="911"/>
      <c r="O46" s="911"/>
      <c r="P46" s="911"/>
      <c r="Q46" s="911"/>
      <c r="R46" s="230"/>
      <c r="S46" s="133"/>
    </row>
    <row r="47" spans="1:19" s="603" customFormat="1" ht="13.5" customHeight="1" x14ac:dyDescent="0.2">
      <c r="A47" s="909"/>
      <c r="B47" s="909"/>
      <c r="C47" s="908"/>
      <c r="D47" s="736"/>
      <c r="E47" s="734"/>
      <c r="F47" s="734"/>
      <c r="G47" s="734"/>
      <c r="H47" s="734"/>
      <c r="I47" s="734"/>
      <c r="J47" s="734"/>
      <c r="K47" s="734"/>
      <c r="L47" s="734"/>
      <c r="M47" s="734"/>
      <c r="N47" s="734"/>
      <c r="O47" s="734"/>
      <c r="P47" s="734"/>
      <c r="Q47" s="734"/>
      <c r="R47" s="230"/>
      <c r="S47" s="133"/>
    </row>
    <row r="48" spans="1:19" s="905" customFormat="1" ht="13.5" customHeight="1" x14ac:dyDescent="0.2">
      <c r="A48" s="907"/>
      <c r="B48" s="907"/>
      <c r="C48" s="908"/>
      <c r="D48" s="736"/>
      <c r="E48" s="734"/>
      <c r="F48" s="734"/>
      <c r="G48" s="734"/>
      <c r="H48" s="734"/>
      <c r="I48" s="734"/>
      <c r="J48" s="734"/>
      <c r="K48" s="734"/>
      <c r="L48" s="734"/>
      <c r="M48" s="734"/>
      <c r="N48" s="734"/>
      <c r="O48" s="734"/>
      <c r="P48" s="734"/>
      <c r="Q48" s="734"/>
      <c r="R48" s="230"/>
      <c r="S48" s="133"/>
    </row>
    <row r="49" spans="1:19" s="905" customFormat="1" ht="13.5" customHeight="1" x14ac:dyDescent="0.2">
      <c r="A49" s="907"/>
      <c r="B49" s="907"/>
      <c r="C49" s="908"/>
      <c r="D49" s="733"/>
      <c r="E49" s="734"/>
      <c r="F49" s="734"/>
      <c r="G49" s="734"/>
      <c r="H49" s="734"/>
      <c r="I49" s="734"/>
      <c r="J49" s="734"/>
      <c r="K49" s="734"/>
      <c r="L49" s="734"/>
      <c r="M49" s="734"/>
      <c r="N49" s="734"/>
      <c r="O49" s="734"/>
      <c r="P49" s="734"/>
      <c r="Q49" s="734"/>
      <c r="R49" s="230"/>
      <c r="S49" s="133"/>
    </row>
    <row r="50" spans="1:19" s="905" customFormat="1" ht="13.5" customHeight="1" x14ac:dyDescent="0.2">
      <c r="A50" s="907"/>
      <c r="B50" s="907"/>
      <c r="C50" s="908"/>
      <c r="D50" s="733"/>
      <c r="E50" s="734"/>
      <c r="F50" s="734"/>
      <c r="G50" s="734"/>
      <c r="H50" s="734"/>
      <c r="I50" s="734"/>
      <c r="J50" s="734"/>
      <c r="K50" s="734"/>
      <c r="L50" s="734"/>
      <c r="M50" s="734"/>
      <c r="N50" s="734"/>
      <c r="O50" s="734"/>
      <c r="P50" s="734"/>
      <c r="Q50" s="734"/>
      <c r="R50" s="230"/>
      <c r="S50" s="133"/>
    </row>
    <row r="51" spans="1:19" s="603" customFormat="1" ht="13.5" customHeight="1" x14ac:dyDescent="0.2">
      <c r="A51" s="909"/>
      <c r="B51" s="909"/>
      <c r="C51" s="912"/>
      <c r="D51" s="1613"/>
      <c r="E51" s="1613"/>
      <c r="F51" s="1613"/>
      <c r="G51" s="1613"/>
      <c r="H51" s="913"/>
      <c r="I51" s="913"/>
      <c r="J51" s="913"/>
      <c r="K51" s="913"/>
      <c r="L51" s="913"/>
      <c r="M51" s="913"/>
      <c r="N51" s="913"/>
      <c r="O51" s="913"/>
      <c r="P51" s="913"/>
      <c r="Q51" s="913"/>
      <c r="R51" s="230"/>
      <c r="S51" s="133"/>
    </row>
    <row r="52" spans="1:19" s="603" customFormat="1" ht="13.5" customHeight="1" x14ac:dyDescent="0.2">
      <c r="A52" s="909"/>
      <c r="B52" s="909"/>
      <c r="C52" s="909"/>
      <c r="D52" s="909"/>
      <c r="E52" s="909"/>
      <c r="F52" s="909"/>
      <c r="G52" s="909"/>
      <c r="H52" s="909"/>
      <c r="I52" s="909"/>
      <c r="J52" s="909"/>
      <c r="K52" s="909"/>
      <c r="L52" s="909"/>
      <c r="M52" s="909"/>
      <c r="N52" s="909"/>
      <c r="O52" s="909"/>
      <c r="P52" s="909"/>
      <c r="Q52" s="909"/>
      <c r="R52" s="230"/>
      <c r="S52" s="133"/>
    </row>
    <row r="53" spans="1:19" s="603" customFormat="1" ht="13.5" customHeight="1" x14ac:dyDescent="0.2">
      <c r="A53" s="909"/>
      <c r="B53" s="909"/>
      <c r="C53" s="914"/>
      <c r="D53" s="915"/>
      <c r="E53" s="916"/>
      <c r="F53" s="916"/>
      <c r="G53" s="916"/>
      <c r="H53" s="916"/>
      <c r="I53" s="916"/>
      <c r="J53" s="916"/>
      <c r="K53" s="916"/>
      <c r="L53" s="916"/>
      <c r="M53" s="916"/>
      <c r="N53" s="916"/>
      <c r="O53" s="916"/>
      <c r="P53" s="916"/>
      <c r="Q53" s="916"/>
      <c r="R53" s="230"/>
      <c r="S53" s="133"/>
    </row>
    <row r="54" spans="1:19" s="603" customFormat="1" ht="13.5" customHeight="1" x14ac:dyDescent="0.2">
      <c r="A54" s="909"/>
      <c r="B54" s="909"/>
      <c r="C54" s="1611"/>
      <c r="D54" s="1611"/>
      <c r="E54" s="917"/>
      <c r="F54" s="917"/>
      <c r="G54" s="917"/>
      <c r="H54" s="917"/>
      <c r="I54" s="917"/>
      <c r="J54" s="917"/>
      <c r="K54" s="917"/>
      <c r="L54" s="917"/>
      <c r="M54" s="917"/>
      <c r="N54" s="917"/>
      <c r="O54" s="917"/>
      <c r="P54" s="917"/>
      <c r="Q54" s="917"/>
      <c r="R54" s="230"/>
      <c r="S54" s="133"/>
    </row>
    <row r="55" spans="1:19" s="603" customFormat="1" ht="13.5" customHeight="1" x14ac:dyDescent="0.2">
      <c r="A55" s="909"/>
      <c r="B55" s="909"/>
      <c r="C55" s="1612"/>
      <c r="D55" s="1612"/>
      <c r="E55" s="918"/>
      <c r="F55" s="918"/>
      <c r="G55" s="918"/>
      <c r="H55" s="918"/>
      <c r="I55" s="918"/>
      <c r="J55" s="918"/>
      <c r="K55" s="918"/>
      <c r="L55" s="918"/>
      <c r="M55" s="918"/>
      <c r="N55" s="918"/>
      <c r="O55" s="918"/>
      <c r="P55" s="918"/>
      <c r="Q55" s="918"/>
      <c r="R55" s="230"/>
      <c r="S55" s="133"/>
    </row>
    <row r="56" spans="1:19" s="603" customFormat="1" ht="13.5" customHeight="1" x14ac:dyDescent="0.2">
      <c r="A56" s="909"/>
      <c r="B56" s="909"/>
      <c r="C56" s="910"/>
      <c r="D56" s="919"/>
      <c r="E56" s="918"/>
      <c r="F56" s="918"/>
      <c r="G56" s="918"/>
      <c r="H56" s="918"/>
      <c r="I56" s="918"/>
      <c r="J56" s="918"/>
      <c r="K56" s="918"/>
      <c r="L56" s="918"/>
      <c r="M56" s="918"/>
      <c r="N56" s="918"/>
      <c r="O56" s="918"/>
      <c r="P56" s="918"/>
      <c r="Q56" s="918"/>
      <c r="R56" s="230"/>
      <c r="S56" s="133"/>
    </row>
    <row r="57" spans="1:19" s="603" customFormat="1" ht="13.5" customHeight="1" x14ac:dyDescent="0.2">
      <c r="A57" s="909"/>
      <c r="B57" s="909"/>
      <c r="C57" s="908"/>
      <c r="D57" s="736"/>
      <c r="E57" s="918"/>
      <c r="F57" s="918"/>
      <c r="G57" s="918"/>
      <c r="H57" s="918"/>
      <c r="I57" s="918"/>
      <c r="J57" s="918"/>
      <c r="K57" s="918"/>
      <c r="L57" s="918"/>
      <c r="M57" s="918"/>
      <c r="N57" s="918"/>
      <c r="O57" s="918"/>
      <c r="P57" s="918"/>
      <c r="Q57" s="918"/>
      <c r="R57" s="230"/>
      <c r="S57" s="133"/>
    </row>
    <row r="58" spans="1:19" s="972" customFormat="1" ht="13.5" customHeight="1" x14ac:dyDescent="0.2">
      <c r="A58" s="970"/>
      <c r="B58" s="970"/>
      <c r="C58" s="1610" t="s">
        <v>727</v>
      </c>
      <c r="D58" s="1610"/>
      <c r="E58" s="1610"/>
      <c r="F58" s="1610"/>
      <c r="G58" s="1610"/>
      <c r="H58" s="1610"/>
      <c r="I58" s="1610"/>
      <c r="J58" s="1610"/>
      <c r="K58" s="1610"/>
      <c r="L58" s="1610"/>
      <c r="M58" s="1610"/>
      <c r="N58" s="1610"/>
      <c r="O58" s="1610"/>
      <c r="P58" s="1610"/>
      <c r="Q58" s="1610"/>
      <c r="R58" s="971"/>
      <c r="S58" s="136"/>
    </row>
    <row r="59" spans="1:19" s="137" customFormat="1" ht="13.5" customHeight="1" x14ac:dyDescent="0.2">
      <c r="A59" s="970"/>
      <c r="B59" s="970"/>
      <c r="C59" s="1610"/>
      <c r="D59" s="1610"/>
      <c r="E59" s="1610"/>
      <c r="F59" s="1610"/>
      <c r="G59" s="1610"/>
      <c r="H59" s="1610"/>
      <c r="I59" s="1610"/>
      <c r="J59" s="1610"/>
      <c r="K59" s="1610"/>
      <c r="L59" s="1610"/>
      <c r="M59" s="1610"/>
      <c r="N59" s="1610"/>
      <c r="O59" s="1610"/>
      <c r="P59" s="1610"/>
      <c r="Q59" s="1610"/>
      <c r="R59" s="971"/>
      <c r="S59" s="136"/>
    </row>
    <row r="60" spans="1:19" s="412" customFormat="1" ht="13.5" customHeight="1" x14ac:dyDescent="0.2">
      <c r="A60" s="909"/>
      <c r="B60" s="909"/>
      <c r="C60" s="475" t="s">
        <v>433</v>
      </c>
      <c r="D60" s="433"/>
      <c r="E60" s="939"/>
      <c r="F60" s="939"/>
      <c r="G60" s="939"/>
      <c r="H60" s="939"/>
      <c r="I60" s="940" t="s">
        <v>134</v>
      </c>
      <c r="J60" s="941"/>
      <c r="K60" s="941"/>
      <c r="L60" s="941"/>
      <c r="M60" s="507"/>
      <c r="N60" s="579"/>
      <c r="O60" s="579"/>
      <c r="P60" s="579"/>
      <c r="Q60" s="579"/>
      <c r="R60" s="230"/>
    </row>
    <row r="61" spans="1:19" ht="13.5" customHeight="1" x14ac:dyDescent="0.2">
      <c r="A61" s="131"/>
      <c r="B61" s="133"/>
      <c r="C61" s="453"/>
      <c r="D61" s="133"/>
      <c r="E61" s="170"/>
      <c r="F61" s="1559">
        <v>42979</v>
      </c>
      <c r="G61" s="1559"/>
      <c r="H61" s="1559"/>
      <c r="I61" s="1559"/>
      <c r="J61" s="1559"/>
      <c r="K61" s="1559"/>
      <c r="L61" s="1559"/>
      <c r="M61" s="1559"/>
      <c r="N61" s="1559"/>
      <c r="O61" s="1559"/>
      <c r="P61" s="1559"/>
      <c r="Q61" s="1559"/>
      <c r="R61" s="401">
        <v>9</v>
      </c>
      <c r="S61" s="133"/>
    </row>
    <row r="62" spans="1:19" ht="15" customHeight="1" x14ac:dyDescent="0.2">
      <c r="B62" s="453"/>
    </row>
  </sheetData>
  <dataConsolidate/>
  <mergeCells count="16">
    <mergeCell ref="C6:Q6"/>
    <mergeCell ref="C11:D11"/>
    <mergeCell ref="C14:D14"/>
    <mergeCell ref="B1:D1"/>
    <mergeCell ref="C35:D35"/>
    <mergeCell ref="E8:I8"/>
    <mergeCell ref="J8:Q8"/>
    <mergeCell ref="C59:Q59"/>
    <mergeCell ref="F61:Q61"/>
    <mergeCell ref="C54:D54"/>
    <mergeCell ref="C55:D55"/>
    <mergeCell ref="C9:D9"/>
    <mergeCell ref="D51:G51"/>
    <mergeCell ref="C37:D37"/>
    <mergeCell ref="C40:D40"/>
    <mergeCell ref="C58:Q58"/>
  </mergeCells>
  <conditionalFormatting sqref="E9:Q11 E8 H35:Q37 E35:G35">
    <cfRule type="cellIs" dxfId="18"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622" t="s">
        <v>320</v>
      </c>
      <c r="E1" s="1622"/>
      <c r="F1" s="1622"/>
      <c r="G1" s="1622"/>
      <c r="H1" s="1622"/>
      <c r="I1" s="1622"/>
      <c r="J1" s="1622"/>
      <c r="K1" s="1622"/>
      <c r="L1" s="1622"/>
      <c r="M1" s="1622"/>
      <c r="N1" s="1622"/>
      <c r="O1" s="1622"/>
      <c r="P1" s="1622"/>
      <c r="Q1" s="1622"/>
      <c r="R1" s="1622"/>
      <c r="S1" s="2"/>
    </row>
    <row r="2" spans="1:19" ht="6" customHeight="1" x14ac:dyDescent="0.2">
      <c r="A2" s="2"/>
      <c r="B2" s="1623"/>
      <c r="C2" s="1624"/>
      <c r="D2" s="1625"/>
      <c r="E2" s="4"/>
      <c r="F2" s="4"/>
      <c r="G2" s="4"/>
      <c r="H2" s="4"/>
      <c r="I2" s="4"/>
      <c r="J2" s="4"/>
      <c r="K2" s="4"/>
      <c r="L2" s="4"/>
      <c r="M2" s="4"/>
      <c r="N2" s="4"/>
      <c r="O2" s="4"/>
      <c r="P2" s="4"/>
      <c r="Q2" s="4"/>
      <c r="R2" s="4"/>
      <c r="S2" s="2"/>
    </row>
    <row r="3" spans="1:19" ht="13.5" customHeight="1" thickBot="1" x14ac:dyDescent="0.25">
      <c r="A3" s="2"/>
      <c r="B3" s="223"/>
      <c r="C3" s="4"/>
      <c r="D3" s="4"/>
      <c r="E3" s="616"/>
      <c r="F3" s="616"/>
      <c r="G3" s="616"/>
      <c r="H3" s="616"/>
      <c r="I3" s="539"/>
      <c r="J3" s="616"/>
      <c r="K3" s="616"/>
      <c r="L3" s="616"/>
      <c r="M3" s="616"/>
      <c r="N3" s="616"/>
      <c r="O3" s="616"/>
      <c r="P3" s="616"/>
      <c r="Q3" s="616" t="s">
        <v>73</v>
      </c>
      <c r="R3" s="4"/>
      <c r="S3" s="2"/>
    </row>
    <row r="4" spans="1:19" s="7" customFormat="1" ht="13.5" customHeight="1" thickBot="1" x14ac:dyDescent="0.25">
      <c r="A4" s="6"/>
      <c r="B4" s="222"/>
      <c r="C4" s="397" t="s">
        <v>213</v>
      </c>
      <c r="D4" s="540"/>
      <c r="E4" s="540"/>
      <c r="F4" s="540"/>
      <c r="G4" s="540"/>
      <c r="H4" s="540"/>
      <c r="I4" s="540"/>
      <c r="J4" s="540"/>
      <c r="K4" s="540"/>
      <c r="L4" s="540"/>
      <c r="M4" s="540"/>
      <c r="N4" s="540"/>
      <c r="O4" s="540"/>
      <c r="P4" s="540"/>
      <c r="Q4" s="541"/>
      <c r="R4" s="4"/>
      <c r="S4" s="6"/>
    </row>
    <row r="5" spans="1:19" ht="4.5" customHeight="1" x14ac:dyDescent="0.2">
      <c r="A5" s="2"/>
      <c r="B5" s="223"/>
      <c r="C5" s="1626" t="s">
        <v>78</v>
      </c>
      <c r="D5" s="1626"/>
      <c r="E5" s="1627"/>
      <c r="F5" s="1627"/>
      <c r="G5" s="1627"/>
      <c r="H5" s="1627"/>
      <c r="I5" s="1627"/>
      <c r="J5" s="1627"/>
      <c r="K5" s="1627"/>
      <c r="L5" s="1627"/>
      <c r="M5" s="1627"/>
      <c r="N5" s="1627"/>
      <c r="O5" s="620"/>
      <c r="P5" s="620"/>
      <c r="Q5" s="620"/>
      <c r="R5" s="4"/>
      <c r="S5" s="2"/>
    </row>
    <row r="6" spans="1:19" ht="12" customHeight="1" x14ac:dyDescent="0.2">
      <c r="A6" s="2"/>
      <c r="B6" s="223"/>
      <c r="C6" s="1626"/>
      <c r="D6" s="1626"/>
      <c r="E6" s="1628" t="str">
        <f>+'11desemprego_IEFP'!E6:N6</f>
        <v>2016</v>
      </c>
      <c r="F6" s="1628"/>
      <c r="G6" s="1628"/>
      <c r="H6" s="1628"/>
      <c r="I6" s="1628"/>
      <c r="J6" s="1628" t="str">
        <f>+'11desemprego_IEFP'!J6</f>
        <v>2017</v>
      </c>
      <c r="K6" s="1628"/>
      <c r="L6" s="1628"/>
      <c r="M6" s="1628"/>
      <c r="N6" s="1628"/>
      <c r="O6" s="1628"/>
      <c r="P6" s="1628"/>
      <c r="Q6" s="1628"/>
      <c r="R6" s="4"/>
      <c r="S6" s="2"/>
    </row>
    <row r="7" spans="1:19" x14ac:dyDescent="0.2">
      <c r="A7" s="2"/>
      <c r="B7" s="223"/>
      <c r="C7" s="623"/>
      <c r="D7" s="623"/>
      <c r="E7" s="617" t="s">
        <v>98</v>
      </c>
      <c r="F7" s="730" t="s">
        <v>97</v>
      </c>
      <c r="G7" s="730" t="s">
        <v>96</v>
      </c>
      <c r="H7" s="730" t="s">
        <v>95</v>
      </c>
      <c r="I7" s="730" t="s">
        <v>94</v>
      </c>
      <c r="J7" s="730" t="s">
        <v>93</v>
      </c>
      <c r="K7" s="730" t="s">
        <v>104</v>
      </c>
      <c r="L7" s="730" t="s">
        <v>103</v>
      </c>
      <c r="M7" s="730" t="s">
        <v>102</v>
      </c>
      <c r="N7" s="730" t="s">
        <v>101</v>
      </c>
      <c r="O7" s="730" t="s">
        <v>100</v>
      </c>
      <c r="P7" s="730" t="s">
        <v>99</v>
      </c>
      <c r="Q7" s="730" t="s">
        <v>98</v>
      </c>
      <c r="R7" s="620"/>
      <c r="S7" s="2"/>
    </row>
    <row r="8" spans="1:19" s="528" customFormat="1" ht="15" customHeight="1" x14ac:dyDescent="0.2">
      <c r="A8" s="91"/>
      <c r="B8" s="224"/>
      <c r="C8" s="1629" t="s">
        <v>68</v>
      </c>
      <c r="D8" s="1629"/>
      <c r="E8" s="542">
        <v>50372</v>
      </c>
      <c r="F8" s="543">
        <v>65454</v>
      </c>
      <c r="G8" s="543">
        <v>58289</v>
      </c>
      <c r="H8" s="543">
        <v>58242</v>
      </c>
      <c r="I8" s="543">
        <v>46032</v>
      </c>
      <c r="J8" s="543">
        <v>59506</v>
      </c>
      <c r="K8" s="543">
        <v>43954</v>
      </c>
      <c r="L8" s="543">
        <v>50848</v>
      </c>
      <c r="M8" s="543">
        <v>37706</v>
      </c>
      <c r="N8" s="543">
        <v>43573</v>
      </c>
      <c r="O8" s="543">
        <v>41206</v>
      </c>
      <c r="P8" s="543">
        <v>43355</v>
      </c>
      <c r="Q8" s="543">
        <v>42596</v>
      </c>
      <c r="R8" s="529"/>
      <c r="S8" s="91"/>
    </row>
    <row r="9" spans="1:19" s="537" customFormat="1" ht="11.25" customHeight="1" x14ac:dyDescent="0.2">
      <c r="A9" s="544"/>
      <c r="B9" s="545"/>
      <c r="C9" s="546"/>
      <c r="D9" s="465" t="s">
        <v>187</v>
      </c>
      <c r="E9" s="148">
        <v>17861</v>
      </c>
      <c r="F9" s="158">
        <v>24367</v>
      </c>
      <c r="G9" s="158">
        <v>18986</v>
      </c>
      <c r="H9" s="158">
        <v>17680</v>
      </c>
      <c r="I9" s="158">
        <v>15172</v>
      </c>
      <c r="J9" s="158">
        <v>19649</v>
      </c>
      <c r="K9" s="158">
        <v>15305</v>
      </c>
      <c r="L9" s="158">
        <v>18156</v>
      </c>
      <c r="M9" s="158">
        <v>13357</v>
      </c>
      <c r="N9" s="158">
        <v>15393</v>
      </c>
      <c r="O9" s="158">
        <v>15221</v>
      </c>
      <c r="P9" s="158">
        <v>15887</v>
      </c>
      <c r="Q9" s="158">
        <v>15815</v>
      </c>
      <c r="R9" s="547"/>
      <c r="S9" s="544"/>
    </row>
    <row r="10" spans="1:19" s="537" customFormat="1" ht="11.25" customHeight="1" x14ac:dyDescent="0.2">
      <c r="A10" s="544"/>
      <c r="B10" s="545"/>
      <c r="C10" s="546"/>
      <c r="D10" s="465" t="s">
        <v>188</v>
      </c>
      <c r="E10" s="148">
        <v>10785</v>
      </c>
      <c r="F10" s="158">
        <v>13736</v>
      </c>
      <c r="G10" s="158">
        <v>11712</v>
      </c>
      <c r="H10" s="158">
        <v>10505</v>
      </c>
      <c r="I10" s="158">
        <v>9732</v>
      </c>
      <c r="J10" s="158">
        <v>12220</v>
      </c>
      <c r="K10" s="158">
        <v>8845</v>
      </c>
      <c r="L10" s="158">
        <v>10121</v>
      </c>
      <c r="M10" s="158">
        <v>7563</v>
      </c>
      <c r="N10" s="158">
        <v>8481</v>
      </c>
      <c r="O10" s="158">
        <v>8369</v>
      </c>
      <c r="P10" s="158">
        <v>9120</v>
      </c>
      <c r="Q10" s="158">
        <v>8679</v>
      </c>
      <c r="R10" s="547"/>
      <c r="S10" s="544"/>
    </row>
    <row r="11" spans="1:19" s="537" customFormat="1" ht="11.25" customHeight="1" x14ac:dyDescent="0.2">
      <c r="A11" s="544"/>
      <c r="B11" s="545"/>
      <c r="C11" s="546"/>
      <c r="D11" s="465" t="s">
        <v>189</v>
      </c>
      <c r="E11" s="148">
        <v>13482</v>
      </c>
      <c r="F11" s="158">
        <v>16420</v>
      </c>
      <c r="G11" s="158">
        <v>14644</v>
      </c>
      <c r="H11" s="158">
        <v>13538</v>
      </c>
      <c r="I11" s="158">
        <v>11033</v>
      </c>
      <c r="J11" s="158">
        <v>16067</v>
      </c>
      <c r="K11" s="158">
        <v>12143</v>
      </c>
      <c r="L11" s="158">
        <v>14166</v>
      </c>
      <c r="M11" s="158">
        <v>10258</v>
      </c>
      <c r="N11" s="158">
        <v>12195</v>
      </c>
      <c r="O11" s="158">
        <v>10959</v>
      </c>
      <c r="P11" s="158">
        <v>11061</v>
      </c>
      <c r="Q11" s="158">
        <v>11202</v>
      </c>
      <c r="R11" s="547"/>
      <c r="S11" s="544"/>
    </row>
    <row r="12" spans="1:19" s="537" customFormat="1" ht="11.25" customHeight="1" x14ac:dyDescent="0.2">
      <c r="A12" s="544"/>
      <c r="B12" s="545"/>
      <c r="C12" s="546"/>
      <c r="D12" s="465" t="s">
        <v>190</v>
      </c>
      <c r="E12" s="148">
        <v>4299</v>
      </c>
      <c r="F12" s="158">
        <v>4915</v>
      </c>
      <c r="G12" s="158">
        <v>5553</v>
      </c>
      <c r="H12" s="158">
        <v>4477</v>
      </c>
      <c r="I12" s="158">
        <v>3802</v>
      </c>
      <c r="J12" s="158">
        <v>4796</v>
      </c>
      <c r="K12" s="158">
        <v>3361</v>
      </c>
      <c r="L12" s="158">
        <v>3948</v>
      </c>
      <c r="M12" s="158">
        <v>2874</v>
      </c>
      <c r="N12" s="158">
        <v>3188</v>
      </c>
      <c r="O12" s="158">
        <v>3174</v>
      </c>
      <c r="P12" s="158">
        <v>3724</v>
      </c>
      <c r="Q12" s="158">
        <v>3394</v>
      </c>
      <c r="R12" s="547"/>
      <c r="S12" s="544"/>
    </row>
    <row r="13" spans="1:19" s="537" customFormat="1" ht="11.25" customHeight="1" x14ac:dyDescent="0.2">
      <c r="A13" s="544"/>
      <c r="B13" s="545"/>
      <c r="C13" s="546"/>
      <c r="D13" s="465" t="s">
        <v>191</v>
      </c>
      <c r="E13" s="148">
        <v>1775</v>
      </c>
      <c r="F13" s="158">
        <v>2951</v>
      </c>
      <c r="G13" s="158">
        <v>4546</v>
      </c>
      <c r="H13" s="158">
        <v>9353</v>
      </c>
      <c r="I13" s="158">
        <v>4374</v>
      </c>
      <c r="J13" s="158">
        <v>3838</v>
      </c>
      <c r="K13" s="158">
        <v>2313</v>
      </c>
      <c r="L13" s="158">
        <v>2290</v>
      </c>
      <c r="M13" s="158">
        <v>1422</v>
      </c>
      <c r="N13" s="158">
        <v>1627</v>
      </c>
      <c r="O13" s="158">
        <v>1457</v>
      </c>
      <c r="P13" s="158">
        <v>1432</v>
      </c>
      <c r="Q13" s="158">
        <v>1401</v>
      </c>
      <c r="R13" s="547"/>
      <c r="S13" s="544"/>
    </row>
    <row r="14" spans="1:19" s="537" customFormat="1" ht="11.25" customHeight="1" x14ac:dyDescent="0.2">
      <c r="A14" s="544"/>
      <c r="B14" s="545"/>
      <c r="C14" s="546"/>
      <c r="D14" s="465" t="s">
        <v>130</v>
      </c>
      <c r="E14" s="148">
        <v>938</v>
      </c>
      <c r="F14" s="158">
        <v>1363</v>
      </c>
      <c r="G14" s="158">
        <v>1373</v>
      </c>
      <c r="H14" s="158">
        <v>1328</v>
      </c>
      <c r="I14" s="158">
        <v>926</v>
      </c>
      <c r="J14" s="158">
        <v>1368</v>
      </c>
      <c r="K14" s="158">
        <v>864</v>
      </c>
      <c r="L14" s="158">
        <v>1098</v>
      </c>
      <c r="M14" s="158">
        <v>1344</v>
      </c>
      <c r="N14" s="158">
        <v>1611</v>
      </c>
      <c r="O14" s="158">
        <v>973</v>
      </c>
      <c r="P14" s="158">
        <v>912</v>
      </c>
      <c r="Q14" s="158">
        <v>926</v>
      </c>
      <c r="R14" s="547"/>
      <c r="S14" s="544"/>
    </row>
    <row r="15" spans="1:19" s="537" customFormat="1" ht="11.25" customHeight="1" x14ac:dyDescent="0.2">
      <c r="A15" s="544"/>
      <c r="B15" s="545"/>
      <c r="C15" s="546"/>
      <c r="D15" s="465" t="s">
        <v>131</v>
      </c>
      <c r="E15" s="148">
        <v>1232</v>
      </c>
      <c r="F15" s="158">
        <v>1702</v>
      </c>
      <c r="G15" s="158">
        <v>1475</v>
      </c>
      <c r="H15" s="158">
        <v>1361</v>
      </c>
      <c r="I15" s="158">
        <v>993</v>
      </c>
      <c r="J15" s="158">
        <v>1568</v>
      </c>
      <c r="K15" s="158">
        <v>1123</v>
      </c>
      <c r="L15" s="158">
        <v>1069</v>
      </c>
      <c r="M15" s="158">
        <v>888</v>
      </c>
      <c r="N15" s="158">
        <v>1078</v>
      </c>
      <c r="O15" s="158">
        <v>1053</v>
      </c>
      <c r="P15" s="158">
        <v>1219</v>
      </c>
      <c r="Q15" s="158">
        <v>1179</v>
      </c>
      <c r="R15" s="547"/>
      <c r="S15" s="544"/>
    </row>
    <row r="16" spans="1:19" s="553" customFormat="1" ht="15" customHeight="1" x14ac:dyDescent="0.2">
      <c r="A16" s="548"/>
      <c r="B16" s="549"/>
      <c r="C16" s="1629" t="s">
        <v>288</v>
      </c>
      <c r="D16" s="1629"/>
      <c r="E16" s="550"/>
      <c r="F16" s="551"/>
      <c r="G16" s="551"/>
      <c r="H16" s="551"/>
      <c r="I16" s="551"/>
      <c r="J16" s="551"/>
      <c r="K16" s="551"/>
      <c r="L16" s="551"/>
      <c r="M16" s="551"/>
      <c r="N16" s="551"/>
      <c r="O16" s="551"/>
      <c r="P16" s="551"/>
      <c r="Q16" s="551"/>
      <c r="R16" s="552"/>
      <c r="S16" s="548"/>
    </row>
    <row r="17" spans="1:19" s="537" customFormat="1" ht="12" customHeight="1" x14ac:dyDescent="0.2">
      <c r="A17" s="544"/>
      <c r="B17" s="545"/>
      <c r="C17" s="546"/>
      <c r="D17" s="93" t="s">
        <v>479</v>
      </c>
      <c r="E17" s="158">
        <v>5306</v>
      </c>
      <c r="F17" s="158">
        <v>7308</v>
      </c>
      <c r="G17" s="158">
        <v>7247</v>
      </c>
      <c r="H17" s="158">
        <v>6746</v>
      </c>
      <c r="I17" s="158">
        <v>4562</v>
      </c>
      <c r="J17" s="158">
        <v>7157</v>
      </c>
      <c r="K17" s="158">
        <v>5527</v>
      </c>
      <c r="L17" s="158">
        <v>6282</v>
      </c>
      <c r="M17" s="158">
        <v>4501</v>
      </c>
      <c r="N17" s="158">
        <v>5467</v>
      </c>
      <c r="O17" s="158">
        <v>4669</v>
      </c>
      <c r="P17" s="158">
        <v>4601</v>
      </c>
      <c r="Q17" s="158">
        <v>4719</v>
      </c>
      <c r="R17" s="547"/>
      <c r="S17" s="544"/>
    </row>
    <row r="18" spans="1:19" s="537" customFormat="1" ht="12" customHeight="1" x14ac:dyDescent="0.2">
      <c r="A18" s="544"/>
      <c r="B18" s="545"/>
      <c r="C18" s="546"/>
      <c r="D18" s="93" t="s">
        <v>480</v>
      </c>
      <c r="E18" s="158">
        <v>4274</v>
      </c>
      <c r="F18" s="158">
        <v>4601</v>
      </c>
      <c r="G18" s="158">
        <v>4625</v>
      </c>
      <c r="H18" s="158">
        <v>4446</v>
      </c>
      <c r="I18" s="158">
        <v>4193</v>
      </c>
      <c r="J18" s="158">
        <v>5028</v>
      </c>
      <c r="K18" s="158">
        <v>3615</v>
      </c>
      <c r="L18" s="158">
        <v>4236</v>
      </c>
      <c r="M18" s="158">
        <v>3251</v>
      </c>
      <c r="N18" s="158">
        <v>3786</v>
      </c>
      <c r="O18" s="158">
        <v>3283</v>
      </c>
      <c r="P18" s="158">
        <v>3386</v>
      </c>
      <c r="Q18" s="158">
        <v>3693</v>
      </c>
      <c r="R18" s="547"/>
      <c r="S18" s="544"/>
    </row>
    <row r="19" spans="1:19" s="537" customFormat="1" ht="12" customHeight="1" x14ac:dyDescent="0.2">
      <c r="A19" s="544"/>
      <c r="B19" s="545"/>
      <c r="C19" s="546"/>
      <c r="D19" s="93" t="s">
        <v>481</v>
      </c>
      <c r="E19" s="158">
        <v>2668</v>
      </c>
      <c r="F19" s="158">
        <v>3628</v>
      </c>
      <c r="G19" s="158">
        <v>4028</v>
      </c>
      <c r="H19" s="158">
        <v>5005</v>
      </c>
      <c r="I19" s="158">
        <v>3155</v>
      </c>
      <c r="J19" s="158">
        <v>3932</v>
      </c>
      <c r="K19" s="158">
        <v>2975</v>
      </c>
      <c r="L19" s="158">
        <v>3442</v>
      </c>
      <c r="M19" s="158">
        <v>2676</v>
      </c>
      <c r="N19" s="158">
        <v>3221</v>
      </c>
      <c r="O19" s="158">
        <v>2655</v>
      </c>
      <c r="P19" s="158">
        <v>2442</v>
      </c>
      <c r="Q19" s="158">
        <v>2410</v>
      </c>
      <c r="R19" s="547"/>
      <c r="S19" s="544"/>
    </row>
    <row r="20" spans="1:19" s="537" customFormat="1" ht="12" customHeight="1" x14ac:dyDescent="0.2">
      <c r="A20" s="544"/>
      <c r="B20" s="545"/>
      <c r="C20" s="546"/>
      <c r="D20" s="93" t="s">
        <v>698</v>
      </c>
      <c r="E20" s="158">
        <v>2193</v>
      </c>
      <c r="F20" s="158">
        <v>8150</v>
      </c>
      <c r="G20" s="158">
        <v>995</v>
      </c>
      <c r="H20" s="158">
        <v>771</v>
      </c>
      <c r="I20" s="158">
        <v>707</v>
      </c>
      <c r="J20" s="158">
        <v>909</v>
      </c>
      <c r="K20" s="158">
        <v>650</v>
      </c>
      <c r="L20" s="158">
        <v>763</v>
      </c>
      <c r="M20" s="158">
        <v>622</v>
      </c>
      <c r="N20" s="158">
        <v>645</v>
      </c>
      <c r="O20" s="158">
        <v>876</v>
      </c>
      <c r="P20" s="158">
        <v>2340</v>
      </c>
      <c r="Q20" s="158">
        <v>2183</v>
      </c>
      <c r="R20" s="547"/>
      <c r="S20" s="544"/>
    </row>
    <row r="21" spans="1:19" s="537" customFormat="1" ht="11.25" customHeight="1" x14ac:dyDescent="0.2">
      <c r="A21" s="544"/>
      <c r="B21" s="545"/>
      <c r="C21" s="546"/>
      <c r="D21" s="93" t="s">
        <v>482</v>
      </c>
      <c r="E21" s="158">
        <v>2522</v>
      </c>
      <c r="F21" s="158">
        <v>3304</v>
      </c>
      <c r="G21" s="158">
        <v>3924</v>
      </c>
      <c r="H21" s="158">
        <v>5583</v>
      </c>
      <c r="I21" s="158">
        <v>3189</v>
      </c>
      <c r="J21" s="158">
        <v>3883</v>
      </c>
      <c r="K21" s="158">
        <v>2726</v>
      </c>
      <c r="L21" s="158">
        <v>3035</v>
      </c>
      <c r="M21" s="158">
        <v>2169</v>
      </c>
      <c r="N21" s="158">
        <v>2413</v>
      </c>
      <c r="O21" s="158">
        <v>2658</v>
      </c>
      <c r="P21" s="158">
        <v>2321</v>
      </c>
      <c r="Q21" s="158">
        <v>2116</v>
      </c>
      <c r="R21" s="547"/>
      <c r="S21" s="544"/>
    </row>
    <row r="22" spans="1:19" s="537" customFormat="1" ht="15" customHeight="1" x14ac:dyDescent="0.2">
      <c r="A22" s="544"/>
      <c r="B22" s="545"/>
      <c r="C22" s="1629" t="s">
        <v>214</v>
      </c>
      <c r="D22" s="1629"/>
      <c r="E22" s="542">
        <v>8550</v>
      </c>
      <c r="F22" s="543">
        <v>11450</v>
      </c>
      <c r="G22" s="543">
        <v>8863</v>
      </c>
      <c r="H22" s="543">
        <v>6840</v>
      </c>
      <c r="I22" s="543">
        <v>4501</v>
      </c>
      <c r="J22" s="543">
        <v>7255</v>
      </c>
      <c r="K22" s="543">
        <v>5967</v>
      </c>
      <c r="L22" s="543">
        <v>6667</v>
      </c>
      <c r="M22" s="543">
        <v>4148</v>
      </c>
      <c r="N22" s="543">
        <v>5071</v>
      </c>
      <c r="O22" s="543">
        <v>4873</v>
      </c>
      <c r="P22" s="543">
        <v>6480</v>
      </c>
      <c r="Q22" s="543">
        <v>6670</v>
      </c>
      <c r="R22" s="547"/>
      <c r="S22" s="544"/>
    </row>
    <row r="23" spans="1:19" s="553" customFormat="1" ht="12" customHeight="1" x14ac:dyDescent="0.2">
      <c r="A23" s="548"/>
      <c r="B23" s="549"/>
      <c r="C23" s="1629" t="s">
        <v>289</v>
      </c>
      <c r="D23" s="1629"/>
      <c r="E23" s="542">
        <v>41822</v>
      </c>
      <c r="F23" s="543">
        <v>54004</v>
      </c>
      <c r="G23" s="543">
        <v>49426</v>
      </c>
      <c r="H23" s="543">
        <v>51402</v>
      </c>
      <c r="I23" s="543">
        <v>41531</v>
      </c>
      <c r="J23" s="543">
        <v>52251</v>
      </c>
      <c r="K23" s="543">
        <v>37987</v>
      </c>
      <c r="L23" s="543">
        <v>44181</v>
      </c>
      <c r="M23" s="543">
        <v>33558</v>
      </c>
      <c r="N23" s="543">
        <v>38502</v>
      </c>
      <c r="O23" s="543">
        <v>36333</v>
      </c>
      <c r="P23" s="543">
        <v>36875</v>
      </c>
      <c r="Q23" s="543">
        <v>35926</v>
      </c>
      <c r="R23" s="554"/>
      <c r="S23" s="548"/>
    </row>
    <row r="24" spans="1:19" s="537" customFormat="1" ht="12.75" customHeight="1" x14ac:dyDescent="0.2">
      <c r="A24" s="544"/>
      <c r="B24" s="555"/>
      <c r="C24" s="546"/>
      <c r="D24" s="471" t="s">
        <v>340</v>
      </c>
      <c r="E24" s="148">
        <v>2080</v>
      </c>
      <c r="F24" s="158">
        <v>1932</v>
      </c>
      <c r="G24" s="158">
        <v>3263</v>
      </c>
      <c r="H24" s="158">
        <v>3129</v>
      </c>
      <c r="I24" s="158">
        <v>2018</v>
      </c>
      <c r="J24" s="158">
        <v>2425</v>
      </c>
      <c r="K24" s="158">
        <v>1490</v>
      </c>
      <c r="L24" s="158">
        <v>2581</v>
      </c>
      <c r="M24" s="158">
        <v>1428</v>
      </c>
      <c r="N24" s="158">
        <v>1520</v>
      </c>
      <c r="O24" s="158">
        <v>1618</v>
      </c>
      <c r="P24" s="158">
        <v>2049</v>
      </c>
      <c r="Q24" s="158">
        <v>1457</v>
      </c>
      <c r="R24" s="547"/>
      <c r="S24" s="544"/>
    </row>
    <row r="25" spans="1:19" s="537" customFormat="1" ht="11.25" customHeight="1" x14ac:dyDescent="0.2">
      <c r="A25" s="544"/>
      <c r="B25" s="555"/>
      <c r="C25" s="546"/>
      <c r="D25" s="471" t="s">
        <v>215</v>
      </c>
      <c r="E25" s="148">
        <v>8566</v>
      </c>
      <c r="F25" s="158">
        <v>9824</v>
      </c>
      <c r="G25" s="158">
        <v>9610</v>
      </c>
      <c r="H25" s="158">
        <v>8942</v>
      </c>
      <c r="I25" s="158">
        <v>8911</v>
      </c>
      <c r="J25" s="158">
        <v>10796</v>
      </c>
      <c r="K25" s="158">
        <v>8104</v>
      </c>
      <c r="L25" s="158">
        <v>9200</v>
      </c>
      <c r="M25" s="158">
        <v>6878</v>
      </c>
      <c r="N25" s="158">
        <v>7998</v>
      </c>
      <c r="O25" s="158">
        <v>7078</v>
      </c>
      <c r="P25" s="158">
        <v>7152</v>
      </c>
      <c r="Q25" s="158">
        <v>7236</v>
      </c>
      <c r="R25" s="547"/>
      <c r="S25" s="544"/>
    </row>
    <row r="26" spans="1:19" s="537" customFormat="1" ht="11.25" customHeight="1" x14ac:dyDescent="0.2">
      <c r="A26" s="544"/>
      <c r="B26" s="555"/>
      <c r="C26" s="546"/>
      <c r="D26" s="471" t="s">
        <v>163</v>
      </c>
      <c r="E26" s="148">
        <v>31038</v>
      </c>
      <c r="F26" s="158">
        <v>42044</v>
      </c>
      <c r="G26" s="158">
        <v>36347</v>
      </c>
      <c r="H26" s="158">
        <v>39175</v>
      </c>
      <c r="I26" s="158">
        <v>30486</v>
      </c>
      <c r="J26" s="158">
        <v>38813</v>
      </c>
      <c r="K26" s="158">
        <v>28197</v>
      </c>
      <c r="L26" s="158">
        <v>32185</v>
      </c>
      <c r="M26" s="158">
        <v>25117</v>
      </c>
      <c r="N26" s="158">
        <v>28822</v>
      </c>
      <c r="O26" s="158">
        <v>27493</v>
      </c>
      <c r="P26" s="158">
        <v>27534</v>
      </c>
      <c r="Q26" s="158">
        <v>27105</v>
      </c>
      <c r="R26" s="547"/>
      <c r="S26" s="544"/>
    </row>
    <row r="27" spans="1:19" s="537" customFormat="1" ht="11.25" customHeight="1" x14ac:dyDescent="0.2">
      <c r="A27" s="544"/>
      <c r="B27" s="555"/>
      <c r="C27" s="546"/>
      <c r="D27" s="471" t="s">
        <v>216</v>
      </c>
      <c r="E27" s="148">
        <v>138</v>
      </c>
      <c r="F27" s="158">
        <v>204</v>
      </c>
      <c r="G27" s="158">
        <v>206</v>
      </c>
      <c r="H27" s="158">
        <v>156</v>
      </c>
      <c r="I27" s="158">
        <v>116</v>
      </c>
      <c r="J27" s="158">
        <v>217</v>
      </c>
      <c r="K27" s="158">
        <v>196</v>
      </c>
      <c r="L27" s="158">
        <v>215</v>
      </c>
      <c r="M27" s="158">
        <v>135</v>
      </c>
      <c r="N27" s="158">
        <v>162</v>
      </c>
      <c r="O27" s="158">
        <v>144</v>
      </c>
      <c r="P27" s="158">
        <v>140</v>
      </c>
      <c r="Q27" s="158">
        <v>128</v>
      </c>
      <c r="R27" s="547"/>
      <c r="S27" s="544"/>
    </row>
    <row r="28" spans="1:19" ht="10.5" customHeight="1" thickBot="1" x14ac:dyDescent="0.25">
      <c r="A28" s="2"/>
      <c r="B28" s="223"/>
      <c r="C28" s="556"/>
      <c r="D28" s="13"/>
      <c r="E28" s="616"/>
      <c r="F28" s="616"/>
      <c r="G28" s="616"/>
      <c r="H28" s="616"/>
      <c r="I28" s="616"/>
      <c r="J28" s="538"/>
      <c r="K28" s="538"/>
      <c r="L28" s="538"/>
      <c r="M28" s="538"/>
      <c r="N28" s="538"/>
      <c r="O28" s="538"/>
      <c r="P28" s="538"/>
      <c r="Q28" s="538"/>
      <c r="R28" s="620"/>
      <c r="S28" s="2"/>
    </row>
    <row r="29" spans="1:19" ht="13.5" customHeight="1" thickBot="1" x14ac:dyDescent="0.25">
      <c r="A29" s="2"/>
      <c r="B29" s="223"/>
      <c r="C29" s="397" t="s">
        <v>217</v>
      </c>
      <c r="D29" s="540"/>
      <c r="E29" s="558"/>
      <c r="F29" s="558"/>
      <c r="G29" s="558"/>
      <c r="H29" s="558"/>
      <c r="I29" s="558"/>
      <c r="J29" s="558"/>
      <c r="K29" s="558"/>
      <c r="L29" s="558"/>
      <c r="M29" s="558"/>
      <c r="N29" s="558"/>
      <c r="O29" s="558"/>
      <c r="P29" s="558"/>
      <c r="Q29" s="559"/>
      <c r="R29" s="620"/>
      <c r="S29" s="2"/>
    </row>
    <row r="30" spans="1:19" ht="9.75" customHeight="1" x14ac:dyDescent="0.2">
      <c r="A30" s="2"/>
      <c r="B30" s="223"/>
      <c r="C30" s="619" t="s">
        <v>78</v>
      </c>
      <c r="D30" s="13"/>
      <c r="E30" s="557"/>
      <c r="F30" s="557"/>
      <c r="G30" s="557"/>
      <c r="H30" s="557"/>
      <c r="I30" s="557"/>
      <c r="J30" s="557"/>
      <c r="K30" s="557"/>
      <c r="L30" s="557"/>
      <c r="M30" s="557"/>
      <c r="N30" s="557"/>
      <c r="O30" s="557"/>
      <c r="P30" s="557"/>
      <c r="Q30" s="560"/>
      <c r="R30" s="620"/>
      <c r="S30" s="2"/>
    </row>
    <row r="31" spans="1:19" ht="15" customHeight="1" x14ac:dyDescent="0.2">
      <c r="A31" s="2"/>
      <c r="B31" s="223"/>
      <c r="C31" s="1629" t="s">
        <v>68</v>
      </c>
      <c r="D31" s="1629"/>
      <c r="E31" s="542">
        <v>9593</v>
      </c>
      <c r="F31" s="543">
        <v>11158</v>
      </c>
      <c r="G31" s="543">
        <v>9445</v>
      </c>
      <c r="H31" s="543">
        <v>8324</v>
      </c>
      <c r="I31" s="543">
        <v>5966</v>
      </c>
      <c r="J31" s="543">
        <v>11226</v>
      </c>
      <c r="K31" s="543">
        <v>14064</v>
      </c>
      <c r="L31" s="543">
        <v>15892</v>
      </c>
      <c r="M31" s="543">
        <v>10977</v>
      </c>
      <c r="N31" s="543">
        <v>17074</v>
      </c>
      <c r="O31" s="543">
        <v>13680</v>
      </c>
      <c r="P31" s="543">
        <v>11482</v>
      </c>
      <c r="Q31" s="543">
        <v>10444</v>
      </c>
      <c r="R31" s="620"/>
      <c r="S31" s="2"/>
    </row>
    <row r="32" spans="1:19" ht="12" customHeight="1" x14ac:dyDescent="0.2">
      <c r="A32" s="2"/>
      <c r="B32" s="223"/>
      <c r="C32" s="476"/>
      <c r="D32" s="465" t="s">
        <v>187</v>
      </c>
      <c r="E32" s="148">
        <v>2386</v>
      </c>
      <c r="F32" s="158">
        <v>3376</v>
      </c>
      <c r="G32" s="158">
        <v>2953</v>
      </c>
      <c r="H32" s="158">
        <v>2568</v>
      </c>
      <c r="I32" s="158">
        <v>1657</v>
      </c>
      <c r="J32" s="158">
        <v>3019</v>
      </c>
      <c r="K32" s="158">
        <v>4268</v>
      </c>
      <c r="L32" s="158">
        <v>3987</v>
      </c>
      <c r="M32" s="158">
        <v>2239</v>
      </c>
      <c r="N32" s="158">
        <v>5286</v>
      </c>
      <c r="O32" s="158">
        <v>3990</v>
      </c>
      <c r="P32" s="158">
        <v>3167</v>
      </c>
      <c r="Q32" s="158">
        <v>2369</v>
      </c>
      <c r="R32" s="620"/>
      <c r="S32" s="2"/>
    </row>
    <row r="33" spans="1:19" ht="12" customHeight="1" x14ac:dyDescent="0.2">
      <c r="A33" s="2"/>
      <c r="B33" s="223"/>
      <c r="C33" s="476"/>
      <c r="D33" s="465" t="s">
        <v>188</v>
      </c>
      <c r="E33" s="148">
        <v>3823</v>
      </c>
      <c r="F33" s="158">
        <v>4251</v>
      </c>
      <c r="G33" s="158">
        <v>3382</v>
      </c>
      <c r="H33" s="158">
        <v>2784</v>
      </c>
      <c r="I33" s="158">
        <v>2263</v>
      </c>
      <c r="J33" s="158">
        <v>4022</v>
      </c>
      <c r="K33" s="158">
        <v>3817</v>
      </c>
      <c r="L33" s="158">
        <v>5576</v>
      </c>
      <c r="M33" s="158">
        <v>3257</v>
      </c>
      <c r="N33" s="158">
        <v>5156</v>
      </c>
      <c r="O33" s="158">
        <v>4355</v>
      </c>
      <c r="P33" s="158">
        <v>3644</v>
      </c>
      <c r="Q33" s="158">
        <v>4187</v>
      </c>
      <c r="R33" s="620"/>
      <c r="S33" s="2"/>
    </row>
    <row r="34" spans="1:19" ht="12" customHeight="1" x14ac:dyDescent="0.2">
      <c r="A34" s="2"/>
      <c r="B34" s="223"/>
      <c r="C34" s="476"/>
      <c r="D34" s="465" t="s">
        <v>59</v>
      </c>
      <c r="E34" s="148">
        <v>1393</v>
      </c>
      <c r="F34" s="158">
        <v>1642</v>
      </c>
      <c r="G34" s="158">
        <v>1304</v>
      </c>
      <c r="H34" s="158">
        <v>1170</v>
      </c>
      <c r="I34" s="158">
        <v>884</v>
      </c>
      <c r="J34" s="158">
        <v>1554</v>
      </c>
      <c r="K34" s="158">
        <v>2198</v>
      </c>
      <c r="L34" s="158">
        <v>2212</v>
      </c>
      <c r="M34" s="158">
        <v>1349</v>
      </c>
      <c r="N34" s="158">
        <v>2473</v>
      </c>
      <c r="O34" s="158">
        <v>2019</v>
      </c>
      <c r="P34" s="158">
        <v>1928</v>
      </c>
      <c r="Q34" s="158">
        <v>1446</v>
      </c>
      <c r="R34" s="620"/>
      <c r="S34" s="2"/>
    </row>
    <row r="35" spans="1:19" ht="12" customHeight="1" x14ac:dyDescent="0.2">
      <c r="A35" s="2"/>
      <c r="B35" s="223"/>
      <c r="C35" s="476"/>
      <c r="D35" s="465" t="s">
        <v>190</v>
      </c>
      <c r="E35" s="148">
        <v>1181</v>
      </c>
      <c r="F35" s="158">
        <v>1052</v>
      </c>
      <c r="G35" s="158">
        <v>1111</v>
      </c>
      <c r="H35" s="158">
        <v>1116</v>
      </c>
      <c r="I35" s="158">
        <v>683</v>
      </c>
      <c r="J35" s="158">
        <v>1382</v>
      </c>
      <c r="K35" s="158">
        <v>2102</v>
      </c>
      <c r="L35" s="158">
        <v>1892</v>
      </c>
      <c r="M35" s="158">
        <v>2082</v>
      </c>
      <c r="N35" s="158">
        <v>2088</v>
      </c>
      <c r="O35" s="158">
        <v>1806</v>
      </c>
      <c r="P35" s="158">
        <v>1679</v>
      </c>
      <c r="Q35" s="158">
        <v>1489</v>
      </c>
      <c r="R35" s="620"/>
      <c r="S35" s="2"/>
    </row>
    <row r="36" spans="1:19" ht="12" customHeight="1" x14ac:dyDescent="0.2">
      <c r="A36" s="2"/>
      <c r="B36" s="223"/>
      <c r="C36" s="476"/>
      <c r="D36" s="465" t="s">
        <v>191</v>
      </c>
      <c r="E36" s="148">
        <v>412</v>
      </c>
      <c r="F36" s="158">
        <v>419</v>
      </c>
      <c r="G36" s="158">
        <v>366</v>
      </c>
      <c r="H36" s="158">
        <v>316</v>
      </c>
      <c r="I36" s="158">
        <v>275</v>
      </c>
      <c r="J36" s="158">
        <v>828</v>
      </c>
      <c r="K36" s="158">
        <v>1238</v>
      </c>
      <c r="L36" s="158">
        <v>1743</v>
      </c>
      <c r="M36" s="158">
        <v>1661</v>
      </c>
      <c r="N36" s="158">
        <v>1457</v>
      </c>
      <c r="O36" s="158">
        <v>854</v>
      </c>
      <c r="P36" s="158">
        <v>616</v>
      </c>
      <c r="Q36" s="158">
        <v>508</v>
      </c>
      <c r="R36" s="620"/>
      <c r="S36" s="2"/>
    </row>
    <row r="37" spans="1:19" ht="12" customHeight="1" x14ac:dyDescent="0.2">
      <c r="A37" s="2"/>
      <c r="B37" s="223"/>
      <c r="C37" s="476"/>
      <c r="D37" s="465" t="s">
        <v>130</v>
      </c>
      <c r="E37" s="148">
        <v>168</v>
      </c>
      <c r="F37" s="158">
        <v>173</v>
      </c>
      <c r="G37" s="158">
        <v>155</v>
      </c>
      <c r="H37" s="158">
        <v>152</v>
      </c>
      <c r="I37" s="158">
        <v>98</v>
      </c>
      <c r="J37" s="158">
        <v>216</v>
      </c>
      <c r="K37" s="158">
        <v>168</v>
      </c>
      <c r="L37" s="158">
        <v>240</v>
      </c>
      <c r="M37" s="158">
        <v>160</v>
      </c>
      <c r="N37" s="158">
        <v>344</v>
      </c>
      <c r="O37" s="158">
        <v>298</v>
      </c>
      <c r="P37" s="158">
        <v>213</v>
      </c>
      <c r="Q37" s="158">
        <v>204</v>
      </c>
      <c r="R37" s="620"/>
      <c r="S37" s="2"/>
    </row>
    <row r="38" spans="1:19" ht="12" customHeight="1" x14ac:dyDescent="0.2">
      <c r="A38" s="2"/>
      <c r="B38" s="223"/>
      <c r="C38" s="476"/>
      <c r="D38" s="465" t="s">
        <v>131</v>
      </c>
      <c r="E38" s="148">
        <v>230</v>
      </c>
      <c r="F38" s="158">
        <v>245</v>
      </c>
      <c r="G38" s="158">
        <v>174</v>
      </c>
      <c r="H38" s="158">
        <v>218</v>
      </c>
      <c r="I38" s="158">
        <v>106</v>
      </c>
      <c r="J38" s="158">
        <v>205</v>
      </c>
      <c r="K38" s="158">
        <v>273</v>
      </c>
      <c r="L38" s="158">
        <v>242</v>
      </c>
      <c r="M38" s="158">
        <v>229</v>
      </c>
      <c r="N38" s="158">
        <v>270</v>
      </c>
      <c r="O38" s="158">
        <v>358</v>
      </c>
      <c r="P38" s="158">
        <v>235</v>
      </c>
      <c r="Q38" s="158">
        <v>241</v>
      </c>
      <c r="R38" s="620"/>
      <c r="S38" s="2"/>
    </row>
    <row r="39" spans="1:19" ht="15" customHeight="1" x14ac:dyDescent="0.2">
      <c r="A39" s="2"/>
      <c r="B39" s="223"/>
      <c r="C39" s="476"/>
      <c r="D39" s="471" t="s">
        <v>340</v>
      </c>
      <c r="E39" s="158">
        <v>570</v>
      </c>
      <c r="F39" s="158">
        <v>475</v>
      </c>
      <c r="G39" s="158">
        <v>533</v>
      </c>
      <c r="H39" s="158">
        <v>587</v>
      </c>
      <c r="I39" s="158">
        <v>678</v>
      </c>
      <c r="J39" s="158">
        <v>964</v>
      </c>
      <c r="K39" s="158">
        <v>567</v>
      </c>
      <c r="L39" s="158">
        <v>1123</v>
      </c>
      <c r="M39" s="158">
        <v>1075</v>
      </c>
      <c r="N39" s="158">
        <v>1296</v>
      </c>
      <c r="O39" s="158">
        <v>554</v>
      </c>
      <c r="P39" s="158">
        <v>435</v>
      </c>
      <c r="Q39" s="158">
        <v>557</v>
      </c>
      <c r="R39" s="620"/>
      <c r="S39" s="2"/>
    </row>
    <row r="40" spans="1:19" ht="12" customHeight="1" x14ac:dyDescent="0.2">
      <c r="A40" s="2"/>
      <c r="B40" s="223"/>
      <c r="C40" s="476"/>
      <c r="D40" s="471" t="s">
        <v>215</v>
      </c>
      <c r="E40" s="158">
        <v>2218</v>
      </c>
      <c r="F40" s="158">
        <v>2923</v>
      </c>
      <c r="G40" s="158">
        <v>2731</v>
      </c>
      <c r="H40" s="158">
        <v>2459</v>
      </c>
      <c r="I40" s="158">
        <v>1338</v>
      </c>
      <c r="J40" s="158">
        <v>2903</v>
      </c>
      <c r="K40" s="158">
        <v>3592</v>
      </c>
      <c r="L40" s="158">
        <v>4086</v>
      </c>
      <c r="M40" s="158">
        <v>2249</v>
      </c>
      <c r="N40" s="158">
        <v>4385</v>
      </c>
      <c r="O40" s="158">
        <v>3927</v>
      </c>
      <c r="P40" s="158">
        <v>3496</v>
      </c>
      <c r="Q40" s="158">
        <v>2443</v>
      </c>
      <c r="R40" s="620"/>
      <c r="S40" s="2"/>
    </row>
    <row r="41" spans="1:19" ht="12" customHeight="1" x14ac:dyDescent="0.2">
      <c r="A41" s="2"/>
      <c r="B41" s="223"/>
      <c r="C41" s="476"/>
      <c r="D41" s="471" t="s">
        <v>163</v>
      </c>
      <c r="E41" s="158">
        <v>6805</v>
      </c>
      <c r="F41" s="158">
        <v>7760</v>
      </c>
      <c r="G41" s="158">
        <v>6180</v>
      </c>
      <c r="H41" s="158">
        <v>5278</v>
      </c>
      <c r="I41" s="158">
        <v>3950</v>
      </c>
      <c r="J41" s="158">
        <v>7359</v>
      </c>
      <c r="K41" s="158">
        <v>9905</v>
      </c>
      <c r="L41" s="158">
        <v>10682</v>
      </c>
      <c r="M41" s="158">
        <v>7651</v>
      </c>
      <c r="N41" s="158">
        <v>11391</v>
      </c>
      <c r="O41" s="158">
        <v>9198</v>
      </c>
      <c r="P41" s="158">
        <v>7549</v>
      </c>
      <c r="Q41" s="158">
        <v>7442</v>
      </c>
      <c r="R41" s="620"/>
      <c r="S41" s="2"/>
    </row>
    <row r="42" spans="1:19" ht="11.25" customHeight="1" x14ac:dyDescent="0.2">
      <c r="A42" s="2"/>
      <c r="B42" s="223"/>
      <c r="C42" s="476"/>
      <c r="D42" s="471" t="s">
        <v>216</v>
      </c>
      <c r="E42" s="788">
        <v>0</v>
      </c>
      <c r="F42" s="787">
        <v>0</v>
      </c>
      <c r="G42" s="787">
        <v>1</v>
      </c>
      <c r="H42" s="787">
        <v>0</v>
      </c>
      <c r="I42" s="787">
        <v>0</v>
      </c>
      <c r="J42" s="787">
        <v>0</v>
      </c>
      <c r="K42" s="787">
        <v>0</v>
      </c>
      <c r="L42" s="787">
        <v>1</v>
      </c>
      <c r="M42" s="787">
        <v>2</v>
      </c>
      <c r="N42" s="787">
        <v>2</v>
      </c>
      <c r="O42" s="787">
        <v>1</v>
      </c>
      <c r="P42" s="787">
        <v>2</v>
      </c>
      <c r="Q42" s="787">
        <v>2</v>
      </c>
      <c r="R42" s="620"/>
      <c r="S42" s="2"/>
    </row>
    <row r="43" spans="1:19" ht="15" customHeight="1" x14ac:dyDescent="0.2">
      <c r="A43" s="2"/>
      <c r="B43" s="223"/>
      <c r="C43" s="618" t="s">
        <v>290</v>
      </c>
      <c r="D43" s="618"/>
      <c r="E43" s="148"/>
      <c r="F43" s="148"/>
      <c r="G43" s="158"/>
      <c r="H43" s="158"/>
      <c r="I43" s="158"/>
      <c r="J43" s="158"/>
      <c r="K43" s="158"/>
      <c r="L43" s="158"/>
      <c r="M43" s="158"/>
      <c r="N43" s="158"/>
      <c r="O43" s="158"/>
      <c r="P43" s="158"/>
      <c r="Q43" s="158"/>
      <c r="R43" s="620"/>
      <c r="S43" s="2"/>
    </row>
    <row r="44" spans="1:19" ht="12" customHeight="1" x14ac:dyDescent="0.2">
      <c r="A44" s="2"/>
      <c r="B44" s="223"/>
      <c r="C44" s="476"/>
      <c r="D44" s="737" t="s">
        <v>480</v>
      </c>
      <c r="E44" s="158">
        <v>2155</v>
      </c>
      <c r="F44" s="158">
        <v>1724</v>
      </c>
      <c r="G44" s="158">
        <v>1452</v>
      </c>
      <c r="H44" s="158">
        <v>1279</v>
      </c>
      <c r="I44" s="158">
        <v>741</v>
      </c>
      <c r="J44" s="158">
        <v>1898</v>
      </c>
      <c r="K44" s="158">
        <v>1267</v>
      </c>
      <c r="L44" s="158">
        <v>1650</v>
      </c>
      <c r="M44" s="158">
        <v>1209</v>
      </c>
      <c r="N44" s="158">
        <v>2175</v>
      </c>
      <c r="O44" s="158">
        <v>1930</v>
      </c>
      <c r="P44" s="158">
        <v>1816</v>
      </c>
      <c r="Q44" s="158">
        <v>2436</v>
      </c>
      <c r="R44" s="620"/>
      <c r="S44" s="2"/>
    </row>
    <row r="45" spans="1:19" ht="12" customHeight="1" x14ac:dyDescent="0.2">
      <c r="A45" s="2"/>
      <c r="B45" s="223"/>
      <c r="C45" s="476"/>
      <c r="D45" s="737" t="s">
        <v>479</v>
      </c>
      <c r="E45" s="158">
        <v>708</v>
      </c>
      <c r="F45" s="158">
        <v>639</v>
      </c>
      <c r="G45" s="158">
        <v>820</v>
      </c>
      <c r="H45" s="158">
        <v>554</v>
      </c>
      <c r="I45" s="158">
        <v>396</v>
      </c>
      <c r="J45" s="158">
        <v>502</v>
      </c>
      <c r="K45" s="158">
        <v>1195</v>
      </c>
      <c r="L45" s="158">
        <v>971</v>
      </c>
      <c r="M45" s="158">
        <v>739</v>
      </c>
      <c r="N45" s="158">
        <v>1228</v>
      </c>
      <c r="O45" s="158">
        <v>1047</v>
      </c>
      <c r="P45" s="158">
        <v>774</v>
      </c>
      <c r="Q45" s="158">
        <v>748</v>
      </c>
      <c r="R45" s="620"/>
      <c r="S45" s="2"/>
    </row>
    <row r="46" spans="1:19" ht="12" customHeight="1" x14ac:dyDescent="0.2">
      <c r="A46" s="2"/>
      <c r="B46" s="223"/>
      <c r="C46" s="476"/>
      <c r="D46" s="737" t="s">
        <v>482</v>
      </c>
      <c r="E46" s="158">
        <v>684</v>
      </c>
      <c r="F46" s="158">
        <v>915</v>
      </c>
      <c r="G46" s="158">
        <v>609</v>
      </c>
      <c r="H46" s="158">
        <v>529</v>
      </c>
      <c r="I46" s="158">
        <v>424</v>
      </c>
      <c r="J46" s="158">
        <v>858</v>
      </c>
      <c r="K46" s="158">
        <v>1465</v>
      </c>
      <c r="L46" s="158">
        <v>1559</v>
      </c>
      <c r="M46" s="158">
        <v>1237</v>
      </c>
      <c r="N46" s="158">
        <v>1735</v>
      </c>
      <c r="O46" s="158">
        <v>1299</v>
      </c>
      <c r="P46" s="158">
        <v>809</v>
      </c>
      <c r="Q46" s="158">
        <v>678</v>
      </c>
      <c r="R46" s="620"/>
      <c r="S46" s="2"/>
    </row>
    <row r="47" spans="1:19" ht="12" customHeight="1" x14ac:dyDescent="0.2">
      <c r="A47" s="2"/>
      <c r="B47" s="223"/>
      <c r="C47" s="476"/>
      <c r="D47" s="737" t="s">
        <v>483</v>
      </c>
      <c r="E47" s="158">
        <v>580</v>
      </c>
      <c r="F47" s="158">
        <v>629</v>
      </c>
      <c r="G47" s="158">
        <v>577</v>
      </c>
      <c r="H47" s="158">
        <v>500</v>
      </c>
      <c r="I47" s="158">
        <v>338</v>
      </c>
      <c r="J47" s="158">
        <v>555</v>
      </c>
      <c r="K47" s="158">
        <v>664</v>
      </c>
      <c r="L47" s="158">
        <v>861</v>
      </c>
      <c r="M47" s="158">
        <v>486</v>
      </c>
      <c r="N47" s="158">
        <v>924</v>
      </c>
      <c r="O47" s="158">
        <v>906</v>
      </c>
      <c r="P47" s="158">
        <v>964</v>
      </c>
      <c r="Q47" s="158">
        <v>551</v>
      </c>
      <c r="R47" s="620"/>
      <c r="S47" s="2"/>
    </row>
    <row r="48" spans="1:19" ht="12" customHeight="1" x14ac:dyDescent="0.2">
      <c r="A48" s="2"/>
      <c r="B48" s="223"/>
      <c r="C48" s="476"/>
      <c r="D48" s="737" t="s">
        <v>699</v>
      </c>
      <c r="E48" s="158">
        <v>456</v>
      </c>
      <c r="F48" s="158">
        <v>566</v>
      </c>
      <c r="G48" s="158">
        <v>593</v>
      </c>
      <c r="H48" s="158">
        <v>465</v>
      </c>
      <c r="I48" s="158">
        <v>344</v>
      </c>
      <c r="J48" s="158">
        <v>884</v>
      </c>
      <c r="K48" s="158">
        <v>705</v>
      </c>
      <c r="L48" s="158">
        <v>784</v>
      </c>
      <c r="M48" s="158">
        <v>346</v>
      </c>
      <c r="N48" s="158">
        <v>807</v>
      </c>
      <c r="O48" s="158">
        <v>743</v>
      </c>
      <c r="P48" s="158">
        <v>399</v>
      </c>
      <c r="Q48" s="158">
        <v>515</v>
      </c>
      <c r="R48" s="620"/>
      <c r="S48" s="2"/>
    </row>
    <row r="49" spans="1:22" ht="15" customHeight="1" x14ac:dyDescent="0.2">
      <c r="A49" s="2"/>
      <c r="B49" s="223"/>
      <c r="C49" s="1629" t="s">
        <v>218</v>
      </c>
      <c r="D49" s="1629"/>
      <c r="E49" s="474">
        <f t="shared" ref="E49:P49" si="0">+E31/E8*100</f>
        <v>19.044310331136348</v>
      </c>
      <c r="F49" s="474">
        <f t="shared" si="0"/>
        <v>17.04708650349864</v>
      </c>
      <c r="G49" s="474">
        <f t="shared" si="0"/>
        <v>16.203743416425056</v>
      </c>
      <c r="H49" s="474">
        <f t="shared" si="0"/>
        <v>14.292091617732908</v>
      </c>
      <c r="I49" s="474">
        <f t="shared" si="0"/>
        <v>12.960549183176919</v>
      </c>
      <c r="J49" s="474">
        <f t="shared" si="0"/>
        <v>18.865324505091923</v>
      </c>
      <c r="K49" s="474">
        <f t="shared" si="0"/>
        <v>31.997087864585705</v>
      </c>
      <c r="L49" s="474">
        <f t="shared" si="0"/>
        <v>31.253933291378228</v>
      </c>
      <c r="M49" s="474">
        <f t="shared" si="0"/>
        <v>29.112077653423857</v>
      </c>
      <c r="N49" s="474">
        <f t="shared" si="0"/>
        <v>39.184816285314298</v>
      </c>
      <c r="O49" s="474">
        <f t="shared" si="0"/>
        <v>33.199048682230739</v>
      </c>
      <c r="P49" s="474">
        <f t="shared" si="0"/>
        <v>26.483681236304925</v>
      </c>
      <c r="Q49" s="474">
        <f>+Q31/Q8*100</f>
        <v>24.518734153441638</v>
      </c>
      <c r="R49" s="620"/>
      <c r="S49" s="2"/>
    </row>
    <row r="50" spans="1:22" ht="11.25" customHeight="1" thickBot="1" x14ac:dyDescent="0.25">
      <c r="A50" s="2"/>
      <c r="B50" s="223"/>
      <c r="C50" s="561"/>
      <c r="D50" s="620"/>
      <c r="E50" s="616"/>
      <c r="F50" s="616"/>
      <c r="G50" s="616"/>
      <c r="H50" s="616"/>
      <c r="I50" s="616"/>
      <c r="J50" s="616"/>
      <c r="K50" s="616"/>
      <c r="L50" s="616"/>
      <c r="M50" s="616"/>
      <c r="N50" s="616"/>
      <c r="O50" s="616"/>
      <c r="P50" s="616"/>
      <c r="Q50" s="538"/>
      <c r="R50" s="620"/>
      <c r="S50" s="2"/>
    </row>
    <row r="51" spans="1:22" s="7" customFormat="1" ht="13.5" customHeight="1" thickBot="1" x14ac:dyDescent="0.25">
      <c r="A51" s="6"/>
      <c r="B51" s="222"/>
      <c r="C51" s="397" t="s">
        <v>219</v>
      </c>
      <c r="D51" s="540"/>
      <c r="E51" s="558"/>
      <c r="F51" s="558"/>
      <c r="G51" s="558"/>
      <c r="H51" s="558"/>
      <c r="I51" s="558"/>
      <c r="J51" s="558"/>
      <c r="K51" s="558"/>
      <c r="L51" s="558"/>
      <c r="M51" s="558"/>
      <c r="N51" s="558"/>
      <c r="O51" s="558"/>
      <c r="P51" s="558"/>
      <c r="Q51" s="559"/>
      <c r="R51" s="620"/>
      <c r="S51" s="6"/>
    </row>
    <row r="52" spans="1:22" ht="9.75" customHeight="1" x14ac:dyDescent="0.2">
      <c r="A52" s="2"/>
      <c r="B52" s="223"/>
      <c r="C52" s="619" t="s">
        <v>78</v>
      </c>
      <c r="D52" s="562"/>
      <c r="E52" s="557"/>
      <c r="F52" s="557"/>
      <c r="G52" s="557"/>
      <c r="H52" s="557"/>
      <c r="I52" s="557"/>
      <c r="J52" s="557"/>
      <c r="K52" s="557"/>
      <c r="L52" s="557"/>
      <c r="M52" s="557"/>
      <c r="N52" s="557"/>
      <c r="O52" s="557"/>
      <c r="P52" s="557"/>
      <c r="Q52" s="560"/>
      <c r="R52" s="620"/>
      <c r="S52" s="2"/>
    </row>
    <row r="53" spans="1:22" ht="15" customHeight="1" x14ac:dyDescent="0.2">
      <c r="A53" s="2"/>
      <c r="B53" s="223"/>
      <c r="C53" s="1629" t="s">
        <v>68</v>
      </c>
      <c r="D53" s="1629"/>
      <c r="E53" s="542">
        <v>7142</v>
      </c>
      <c r="F53" s="543">
        <v>7925</v>
      </c>
      <c r="G53" s="543">
        <v>6456</v>
      </c>
      <c r="H53" s="543">
        <v>5818</v>
      </c>
      <c r="I53" s="543">
        <v>4875</v>
      </c>
      <c r="J53" s="543">
        <v>6863</v>
      </c>
      <c r="K53" s="543">
        <v>6209</v>
      </c>
      <c r="L53" s="543">
        <v>9180</v>
      </c>
      <c r="M53" s="543">
        <v>7817</v>
      </c>
      <c r="N53" s="543">
        <v>8829</v>
      </c>
      <c r="O53" s="543">
        <v>8083</v>
      </c>
      <c r="P53" s="543">
        <v>6946</v>
      </c>
      <c r="Q53" s="543">
        <v>7019</v>
      </c>
      <c r="R53" s="620"/>
      <c r="S53" s="2"/>
    </row>
    <row r="54" spans="1:22" ht="11.25" customHeight="1" x14ac:dyDescent="0.2">
      <c r="A54" s="2"/>
      <c r="B54" s="223"/>
      <c r="C54" s="476"/>
      <c r="D54" s="93" t="s">
        <v>340</v>
      </c>
      <c r="E54" s="149">
        <v>295</v>
      </c>
      <c r="F54" s="177">
        <v>301</v>
      </c>
      <c r="G54" s="177">
        <v>185</v>
      </c>
      <c r="H54" s="177">
        <v>322</v>
      </c>
      <c r="I54" s="158">
        <v>561</v>
      </c>
      <c r="J54" s="158">
        <v>362</v>
      </c>
      <c r="K54" s="158">
        <v>235</v>
      </c>
      <c r="L54" s="158">
        <v>450</v>
      </c>
      <c r="M54" s="158">
        <v>761</v>
      </c>
      <c r="N54" s="158">
        <v>915</v>
      </c>
      <c r="O54" s="158">
        <v>241</v>
      </c>
      <c r="P54" s="158">
        <v>196</v>
      </c>
      <c r="Q54" s="158">
        <v>287</v>
      </c>
      <c r="R54" s="620"/>
      <c r="S54" s="2"/>
    </row>
    <row r="55" spans="1:22" ht="11.25" customHeight="1" x14ac:dyDescent="0.2">
      <c r="A55" s="2"/>
      <c r="B55" s="223"/>
      <c r="C55" s="476"/>
      <c r="D55" s="93" t="s">
        <v>215</v>
      </c>
      <c r="E55" s="149">
        <v>1491</v>
      </c>
      <c r="F55" s="177">
        <v>1741</v>
      </c>
      <c r="G55" s="177">
        <v>1774</v>
      </c>
      <c r="H55" s="177">
        <v>1518</v>
      </c>
      <c r="I55" s="158">
        <v>1020</v>
      </c>
      <c r="J55" s="158">
        <v>1621</v>
      </c>
      <c r="K55" s="158">
        <v>1683</v>
      </c>
      <c r="L55" s="158">
        <v>2488</v>
      </c>
      <c r="M55" s="158">
        <v>1609</v>
      </c>
      <c r="N55" s="158">
        <v>2035</v>
      </c>
      <c r="O55" s="158">
        <v>1935</v>
      </c>
      <c r="P55" s="158">
        <v>1815</v>
      </c>
      <c r="Q55" s="158">
        <v>1340</v>
      </c>
      <c r="R55" s="620"/>
      <c r="S55" s="2"/>
    </row>
    <row r="56" spans="1:22" ht="11.25" customHeight="1" x14ac:dyDescent="0.2">
      <c r="A56" s="2"/>
      <c r="B56" s="223"/>
      <c r="C56" s="476"/>
      <c r="D56" s="93" t="s">
        <v>163</v>
      </c>
      <c r="E56" s="149">
        <v>5356</v>
      </c>
      <c r="F56" s="177">
        <v>5883</v>
      </c>
      <c r="G56" s="177">
        <v>4496</v>
      </c>
      <c r="H56" s="177">
        <v>3978</v>
      </c>
      <c r="I56" s="158">
        <v>3294</v>
      </c>
      <c r="J56" s="158">
        <v>4880</v>
      </c>
      <c r="K56" s="158">
        <v>4291</v>
      </c>
      <c r="L56" s="158">
        <v>6242</v>
      </c>
      <c r="M56" s="158">
        <v>5445</v>
      </c>
      <c r="N56" s="158">
        <v>5876</v>
      </c>
      <c r="O56" s="158">
        <v>5906</v>
      </c>
      <c r="P56" s="158">
        <v>4934</v>
      </c>
      <c r="Q56" s="158">
        <v>5392</v>
      </c>
      <c r="R56" s="620"/>
      <c r="S56" s="2"/>
    </row>
    <row r="57" spans="1:22" ht="11.25" customHeight="1" x14ac:dyDescent="0.2">
      <c r="A57" s="2"/>
      <c r="B57" s="223"/>
      <c r="C57" s="476"/>
      <c r="D57" s="93" t="s">
        <v>216</v>
      </c>
      <c r="E57" s="788">
        <v>0</v>
      </c>
      <c r="F57" s="787">
        <v>0</v>
      </c>
      <c r="G57" s="787">
        <v>1</v>
      </c>
      <c r="H57" s="787">
        <v>0</v>
      </c>
      <c r="I57" s="787">
        <v>0</v>
      </c>
      <c r="J57" s="787">
        <v>0</v>
      </c>
      <c r="K57" s="787">
        <v>0</v>
      </c>
      <c r="L57" s="787">
        <v>0</v>
      </c>
      <c r="M57" s="787">
        <v>2</v>
      </c>
      <c r="N57" s="787">
        <v>3</v>
      </c>
      <c r="O57" s="787">
        <v>1</v>
      </c>
      <c r="P57" s="787">
        <v>1</v>
      </c>
      <c r="Q57" s="787">
        <v>0</v>
      </c>
      <c r="R57" s="620"/>
      <c r="S57" s="2"/>
      <c r="V57" s="537"/>
    </row>
    <row r="58" spans="1:22" ht="12.75" hidden="1" customHeight="1" x14ac:dyDescent="0.2">
      <c r="A58" s="2"/>
      <c r="B58" s="223"/>
      <c r="C58" s="476"/>
      <c r="D58" s="202" t="s">
        <v>187</v>
      </c>
      <c r="E58" s="148">
        <v>1742</v>
      </c>
      <c r="F58" s="158">
        <v>2382</v>
      </c>
      <c r="G58" s="158">
        <v>1991</v>
      </c>
      <c r="H58" s="158">
        <v>1657</v>
      </c>
      <c r="I58" s="158">
        <v>1585</v>
      </c>
      <c r="J58" s="158">
        <v>1669</v>
      </c>
      <c r="K58" s="158">
        <v>1918</v>
      </c>
      <c r="L58" s="158">
        <v>2306</v>
      </c>
      <c r="M58" s="158">
        <v>1606</v>
      </c>
      <c r="N58" s="158">
        <v>2487</v>
      </c>
      <c r="O58" s="158">
        <v>2409</v>
      </c>
      <c r="P58" s="158">
        <v>1883</v>
      </c>
      <c r="Q58" s="158">
        <v>1569</v>
      </c>
      <c r="R58" s="620"/>
      <c r="S58" s="2"/>
    </row>
    <row r="59" spans="1:22" ht="12.75" hidden="1" customHeight="1" x14ac:dyDescent="0.2">
      <c r="A59" s="2"/>
      <c r="B59" s="223"/>
      <c r="C59" s="476"/>
      <c r="D59" s="202" t="s">
        <v>188</v>
      </c>
      <c r="E59" s="148">
        <v>2985</v>
      </c>
      <c r="F59" s="158">
        <v>3290</v>
      </c>
      <c r="G59" s="158">
        <v>2557</v>
      </c>
      <c r="H59" s="158">
        <v>2146</v>
      </c>
      <c r="I59" s="158">
        <v>1622</v>
      </c>
      <c r="J59" s="158">
        <v>2900</v>
      </c>
      <c r="K59" s="158">
        <v>2024</v>
      </c>
      <c r="L59" s="158">
        <v>3124</v>
      </c>
      <c r="M59" s="158">
        <v>2499</v>
      </c>
      <c r="N59" s="158">
        <v>3076</v>
      </c>
      <c r="O59" s="158">
        <v>2828</v>
      </c>
      <c r="P59" s="158">
        <v>2522</v>
      </c>
      <c r="Q59" s="158">
        <v>3054</v>
      </c>
      <c r="R59" s="620"/>
      <c r="S59" s="2"/>
    </row>
    <row r="60" spans="1:22" ht="12.75" hidden="1" customHeight="1" x14ac:dyDescent="0.2">
      <c r="A60" s="2"/>
      <c r="B60" s="223"/>
      <c r="C60" s="476"/>
      <c r="D60" s="202" t="s">
        <v>59</v>
      </c>
      <c r="E60" s="148">
        <v>974</v>
      </c>
      <c r="F60" s="158">
        <v>1042</v>
      </c>
      <c r="G60" s="158">
        <v>797</v>
      </c>
      <c r="H60" s="158">
        <v>755</v>
      </c>
      <c r="I60" s="158">
        <v>718</v>
      </c>
      <c r="J60" s="158">
        <v>938</v>
      </c>
      <c r="K60" s="158">
        <v>723</v>
      </c>
      <c r="L60" s="158">
        <v>1340</v>
      </c>
      <c r="M60" s="158">
        <v>930</v>
      </c>
      <c r="N60" s="158">
        <v>998</v>
      </c>
      <c r="O60" s="158">
        <v>1015</v>
      </c>
      <c r="P60" s="158">
        <v>1031</v>
      </c>
      <c r="Q60" s="158">
        <v>949</v>
      </c>
      <c r="R60" s="620"/>
      <c r="S60" s="2"/>
    </row>
    <row r="61" spans="1:22" ht="12.75" hidden="1" customHeight="1" x14ac:dyDescent="0.2">
      <c r="A61" s="2"/>
      <c r="B61" s="223"/>
      <c r="C61" s="476"/>
      <c r="D61" s="202" t="s">
        <v>190</v>
      </c>
      <c r="E61" s="148">
        <v>914</v>
      </c>
      <c r="F61" s="158">
        <v>732</v>
      </c>
      <c r="G61" s="158">
        <v>649</v>
      </c>
      <c r="H61" s="158">
        <v>766</v>
      </c>
      <c r="I61" s="158">
        <v>599</v>
      </c>
      <c r="J61" s="158">
        <v>862</v>
      </c>
      <c r="K61" s="158">
        <v>720</v>
      </c>
      <c r="L61" s="158">
        <v>1040</v>
      </c>
      <c r="M61" s="158">
        <v>1291</v>
      </c>
      <c r="N61" s="158">
        <v>1022</v>
      </c>
      <c r="O61" s="158">
        <v>904</v>
      </c>
      <c r="P61" s="158">
        <v>907</v>
      </c>
      <c r="Q61" s="158">
        <v>868</v>
      </c>
      <c r="R61" s="620"/>
      <c r="S61" s="2"/>
    </row>
    <row r="62" spans="1:22" ht="12.75" hidden="1" customHeight="1" x14ac:dyDescent="0.2">
      <c r="A62" s="2"/>
      <c r="B62" s="223"/>
      <c r="C62" s="476"/>
      <c r="D62" s="202" t="s">
        <v>191</v>
      </c>
      <c r="E62" s="148">
        <v>289</v>
      </c>
      <c r="F62" s="158">
        <v>235</v>
      </c>
      <c r="G62" s="158">
        <v>199</v>
      </c>
      <c r="H62" s="158">
        <v>201</v>
      </c>
      <c r="I62" s="158">
        <v>200</v>
      </c>
      <c r="J62" s="158">
        <v>273</v>
      </c>
      <c r="K62" s="158">
        <v>562</v>
      </c>
      <c r="L62" s="158">
        <v>1080</v>
      </c>
      <c r="M62" s="158">
        <v>1274</v>
      </c>
      <c r="N62" s="158">
        <v>942</v>
      </c>
      <c r="O62" s="158">
        <v>555</v>
      </c>
      <c r="P62" s="158">
        <v>301</v>
      </c>
      <c r="Q62" s="158">
        <v>303</v>
      </c>
      <c r="R62" s="620"/>
      <c r="S62" s="2"/>
    </row>
    <row r="63" spans="1:22" ht="12.75" hidden="1" customHeight="1" x14ac:dyDescent="0.2">
      <c r="A63" s="2"/>
      <c r="B63" s="223"/>
      <c r="C63" s="476"/>
      <c r="D63" s="202" t="s">
        <v>130</v>
      </c>
      <c r="E63" s="148">
        <v>127</v>
      </c>
      <c r="F63" s="158">
        <v>112</v>
      </c>
      <c r="G63" s="158">
        <v>118</v>
      </c>
      <c r="H63" s="158">
        <v>155</v>
      </c>
      <c r="I63" s="158">
        <v>74</v>
      </c>
      <c r="J63" s="158">
        <v>122</v>
      </c>
      <c r="K63" s="158">
        <v>110</v>
      </c>
      <c r="L63" s="158">
        <v>167</v>
      </c>
      <c r="M63" s="158">
        <v>115</v>
      </c>
      <c r="N63" s="158">
        <v>168</v>
      </c>
      <c r="O63" s="158">
        <v>186</v>
      </c>
      <c r="P63" s="158">
        <v>183</v>
      </c>
      <c r="Q63" s="158">
        <v>158</v>
      </c>
      <c r="R63" s="620"/>
      <c r="S63" s="2"/>
    </row>
    <row r="64" spans="1:22" ht="12.75" hidden="1" customHeight="1" x14ac:dyDescent="0.2">
      <c r="A64" s="2"/>
      <c r="B64" s="223"/>
      <c r="C64" s="476"/>
      <c r="D64" s="202" t="s">
        <v>131</v>
      </c>
      <c r="E64" s="148">
        <v>111</v>
      </c>
      <c r="F64" s="158">
        <v>132</v>
      </c>
      <c r="G64" s="158">
        <v>145</v>
      </c>
      <c r="H64" s="158">
        <v>138</v>
      </c>
      <c r="I64" s="158">
        <v>77</v>
      </c>
      <c r="J64" s="158">
        <v>99</v>
      </c>
      <c r="K64" s="158">
        <v>152</v>
      </c>
      <c r="L64" s="158">
        <v>123</v>
      </c>
      <c r="M64" s="158">
        <v>102</v>
      </c>
      <c r="N64" s="158">
        <v>136</v>
      </c>
      <c r="O64" s="158">
        <v>186</v>
      </c>
      <c r="P64" s="158">
        <v>119</v>
      </c>
      <c r="Q64" s="158">
        <v>118</v>
      </c>
      <c r="R64" s="620"/>
      <c r="S64" s="2"/>
    </row>
    <row r="65" spans="1:19" ht="15" customHeight="1" x14ac:dyDescent="0.2">
      <c r="A65" s="2"/>
      <c r="B65" s="223"/>
      <c r="C65" s="1629" t="s">
        <v>220</v>
      </c>
      <c r="D65" s="1629"/>
      <c r="E65" s="474">
        <f t="shared" ref="E65:P65" si="1">+E53/E31*100</f>
        <v>74.450119879078485</v>
      </c>
      <c r="F65" s="474">
        <f t="shared" si="1"/>
        <v>71.025273346477874</v>
      </c>
      <c r="G65" s="474">
        <f t="shared" si="1"/>
        <v>68.353626257278989</v>
      </c>
      <c r="H65" s="474">
        <f t="shared" si="1"/>
        <v>69.894281595386829</v>
      </c>
      <c r="I65" s="474">
        <f t="shared" si="1"/>
        <v>81.713040563191413</v>
      </c>
      <c r="J65" s="474">
        <f t="shared" si="1"/>
        <v>61.134865490824872</v>
      </c>
      <c r="K65" s="474">
        <f t="shared" si="1"/>
        <v>44.148179749715588</v>
      </c>
      <c r="L65" s="474">
        <f t="shared" si="1"/>
        <v>57.764913163856022</v>
      </c>
      <c r="M65" s="474">
        <f t="shared" si="1"/>
        <v>71.212535301084088</v>
      </c>
      <c r="N65" s="474">
        <f t="shared" si="1"/>
        <v>51.710202647299987</v>
      </c>
      <c r="O65" s="474">
        <f t="shared" si="1"/>
        <v>59.086257309941523</v>
      </c>
      <c r="P65" s="474">
        <f t="shared" si="1"/>
        <v>60.494687336700927</v>
      </c>
      <c r="Q65" s="474">
        <f>+Q53/Q31*100</f>
        <v>67.206051321332822</v>
      </c>
      <c r="R65" s="620"/>
      <c r="S65" s="2"/>
    </row>
    <row r="66" spans="1:19" ht="11.25" customHeight="1" x14ac:dyDescent="0.2">
      <c r="A66" s="2"/>
      <c r="B66" s="223"/>
      <c r="C66" s="476"/>
      <c r="D66" s="465" t="s">
        <v>187</v>
      </c>
      <c r="E66" s="178">
        <f t="shared" ref="E66:Q72" si="2">+E58/E32*100</f>
        <v>73.009220452640406</v>
      </c>
      <c r="F66" s="178">
        <f t="shared" si="2"/>
        <v>70.556872037914701</v>
      </c>
      <c r="G66" s="178">
        <f t="shared" si="2"/>
        <v>67.422959701997968</v>
      </c>
      <c r="H66" s="178">
        <f t="shared" si="2"/>
        <v>64.524922118380061</v>
      </c>
      <c r="I66" s="178">
        <f t="shared" si="2"/>
        <v>95.654797827398923</v>
      </c>
      <c r="J66" s="178">
        <f t="shared" si="2"/>
        <v>55.28320635972176</v>
      </c>
      <c r="K66" s="178">
        <f t="shared" si="2"/>
        <v>44.939081537019682</v>
      </c>
      <c r="L66" s="178">
        <f t="shared" si="2"/>
        <v>57.837973413594177</v>
      </c>
      <c r="M66" s="178">
        <f t="shared" si="2"/>
        <v>71.728450200982579</v>
      </c>
      <c r="N66" s="178">
        <f t="shared" si="2"/>
        <v>47.048808172531217</v>
      </c>
      <c r="O66" s="178">
        <f t="shared" si="2"/>
        <v>60.375939849624061</v>
      </c>
      <c r="P66" s="178">
        <f t="shared" si="2"/>
        <v>59.456899273760655</v>
      </c>
      <c r="Q66" s="178">
        <f>+Q58/Q32*100</f>
        <v>66.230476994512458</v>
      </c>
      <c r="R66" s="620"/>
      <c r="S66" s="150"/>
    </row>
    <row r="67" spans="1:19" ht="11.25" customHeight="1" x14ac:dyDescent="0.2">
      <c r="A67" s="2"/>
      <c r="B67" s="223"/>
      <c r="C67" s="476"/>
      <c r="D67" s="465" t="s">
        <v>188</v>
      </c>
      <c r="E67" s="178">
        <f t="shared" si="2"/>
        <v>78.080041851948735</v>
      </c>
      <c r="F67" s="178">
        <f t="shared" si="2"/>
        <v>77.393554457774641</v>
      </c>
      <c r="G67" s="178">
        <f t="shared" si="2"/>
        <v>75.606150206978114</v>
      </c>
      <c r="H67" s="178">
        <f t="shared" si="2"/>
        <v>77.083333333333343</v>
      </c>
      <c r="I67" s="178">
        <f t="shared" si="2"/>
        <v>71.674768007070256</v>
      </c>
      <c r="J67" s="178">
        <f t="shared" si="2"/>
        <v>72.103431128791655</v>
      </c>
      <c r="K67" s="178">
        <f t="shared" si="2"/>
        <v>53.02593659942363</v>
      </c>
      <c r="L67" s="178">
        <f t="shared" si="2"/>
        <v>56.025824964131999</v>
      </c>
      <c r="M67" s="178">
        <f t="shared" si="2"/>
        <v>76.72704943199264</v>
      </c>
      <c r="N67" s="178">
        <f t="shared" si="2"/>
        <v>59.65865011636928</v>
      </c>
      <c r="O67" s="178">
        <f t="shared" si="2"/>
        <v>64.936854190585535</v>
      </c>
      <c r="P67" s="178">
        <f t="shared" si="2"/>
        <v>69.20965971459934</v>
      </c>
      <c r="Q67" s="178">
        <f t="shared" si="2"/>
        <v>72.940052543587299</v>
      </c>
      <c r="R67" s="620"/>
      <c r="S67" s="150"/>
    </row>
    <row r="68" spans="1:19" ht="11.25" customHeight="1" x14ac:dyDescent="0.2">
      <c r="A68" s="2"/>
      <c r="B68" s="223"/>
      <c r="C68" s="476"/>
      <c r="D68" s="465" t="s">
        <v>59</v>
      </c>
      <c r="E68" s="178">
        <f t="shared" si="2"/>
        <v>69.921033740129218</v>
      </c>
      <c r="F68" s="178">
        <f t="shared" si="2"/>
        <v>63.459196102314252</v>
      </c>
      <c r="G68" s="178">
        <f t="shared" si="2"/>
        <v>61.119631901840485</v>
      </c>
      <c r="H68" s="178">
        <f t="shared" si="2"/>
        <v>64.529914529914535</v>
      </c>
      <c r="I68" s="178">
        <f t="shared" si="2"/>
        <v>81.221719457013577</v>
      </c>
      <c r="J68" s="178">
        <f t="shared" si="2"/>
        <v>60.360360360360367</v>
      </c>
      <c r="K68" s="178">
        <f t="shared" si="2"/>
        <v>32.893539581437672</v>
      </c>
      <c r="L68" s="178">
        <f t="shared" si="2"/>
        <v>60.578661844484628</v>
      </c>
      <c r="M68" s="178">
        <f t="shared" si="2"/>
        <v>68.939955522609338</v>
      </c>
      <c r="N68" s="178">
        <f t="shared" si="2"/>
        <v>40.355843105539826</v>
      </c>
      <c r="O68" s="178">
        <f t="shared" si="2"/>
        <v>50.272412085190687</v>
      </c>
      <c r="P68" s="178">
        <f t="shared" si="2"/>
        <v>53.475103734439834</v>
      </c>
      <c r="Q68" s="178">
        <f t="shared" si="2"/>
        <v>65.629322268326419</v>
      </c>
      <c r="R68" s="620"/>
      <c r="S68" s="150"/>
    </row>
    <row r="69" spans="1:19" ht="11.25" customHeight="1" x14ac:dyDescent="0.2">
      <c r="A69" s="2"/>
      <c r="B69" s="223"/>
      <c r="C69" s="476"/>
      <c r="D69" s="465" t="s">
        <v>190</v>
      </c>
      <c r="E69" s="178">
        <f t="shared" si="2"/>
        <v>77.392040643522435</v>
      </c>
      <c r="F69" s="178">
        <f t="shared" si="2"/>
        <v>69.581749049429646</v>
      </c>
      <c r="G69" s="178">
        <f t="shared" si="2"/>
        <v>58.415841584158414</v>
      </c>
      <c r="H69" s="178">
        <f t="shared" si="2"/>
        <v>68.637992831541212</v>
      </c>
      <c r="I69" s="178">
        <f t="shared" si="2"/>
        <v>87.701317715959007</v>
      </c>
      <c r="J69" s="178">
        <f t="shared" si="2"/>
        <v>62.373371924746749</v>
      </c>
      <c r="K69" s="178">
        <f t="shared" si="2"/>
        <v>34.25309229305423</v>
      </c>
      <c r="L69" s="178">
        <f t="shared" si="2"/>
        <v>54.968287526427062</v>
      </c>
      <c r="M69" s="178">
        <f t="shared" si="2"/>
        <v>62.007684918347735</v>
      </c>
      <c r="N69" s="178">
        <f t="shared" si="2"/>
        <v>48.946360153256705</v>
      </c>
      <c r="O69" s="178">
        <f t="shared" si="2"/>
        <v>50.055370985603545</v>
      </c>
      <c r="P69" s="178">
        <f t="shared" si="2"/>
        <v>54.02025014889815</v>
      </c>
      <c r="Q69" s="178">
        <f t="shared" si="2"/>
        <v>58.294157152451312</v>
      </c>
      <c r="R69" s="620"/>
      <c r="S69" s="150"/>
    </row>
    <row r="70" spans="1:19" ht="11.25" customHeight="1" x14ac:dyDescent="0.2">
      <c r="A70" s="2"/>
      <c r="B70" s="223"/>
      <c r="C70" s="476"/>
      <c r="D70" s="465" t="s">
        <v>191</v>
      </c>
      <c r="E70" s="178">
        <f t="shared" si="2"/>
        <v>70.145631067961162</v>
      </c>
      <c r="F70" s="178">
        <f t="shared" si="2"/>
        <v>56.085918854415276</v>
      </c>
      <c r="G70" s="178">
        <f t="shared" si="2"/>
        <v>54.371584699453557</v>
      </c>
      <c r="H70" s="178">
        <f t="shared" si="2"/>
        <v>63.607594936708857</v>
      </c>
      <c r="I70" s="178">
        <f>+I62/I36*100</f>
        <v>72.727272727272734</v>
      </c>
      <c r="J70" s="178">
        <f t="shared" si="2"/>
        <v>32.971014492753625</v>
      </c>
      <c r="K70" s="178">
        <f t="shared" si="2"/>
        <v>45.395799676898221</v>
      </c>
      <c r="L70" s="178">
        <f t="shared" si="2"/>
        <v>61.962134251290877</v>
      </c>
      <c r="M70" s="178">
        <f t="shared" si="2"/>
        <v>76.700782661047555</v>
      </c>
      <c r="N70" s="178">
        <f t="shared" si="2"/>
        <v>64.653397391901166</v>
      </c>
      <c r="O70" s="178">
        <f t="shared" si="2"/>
        <v>64.988290398126466</v>
      </c>
      <c r="P70" s="178">
        <f t="shared" si="2"/>
        <v>48.863636363636367</v>
      </c>
      <c r="Q70" s="178">
        <f t="shared" si="2"/>
        <v>59.645669291338585</v>
      </c>
      <c r="R70" s="620"/>
      <c r="S70" s="150"/>
    </row>
    <row r="71" spans="1:19" ht="11.25" customHeight="1" x14ac:dyDescent="0.2">
      <c r="A71" s="2"/>
      <c r="B71" s="223"/>
      <c r="C71" s="476"/>
      <c r="D71" s="465" t="s">
        <v>130</v>
      </c>
      <c r="E71" s="178">
        <f t="shared" si="2"/>
        <v>75.595238095238088</v>
      </c>
      <c r="F71" s="178">
        <f t="shared" si="2"/>
        <v>64.739884393063591</v>
      </c>
      <c r="G71" s="178">
        <f t="shared" si="2"/>
        <v>76.129032258064512</v>
      </c>
      <c r="H71" s="178">
        <f t="shared" si="2"/>
        <v>101.9736842105263</v>
      </c>
      <c r="I71" s="178">
        <f t="shared" si="2"/>
        <v>75.510204081632651</v>
      </c>
      <c r="J71" s="178">
        <f t="shared" si="2"/>
        <v>56.481481481481474</v>
      </c>
      <c r="K71" s="178">
        <f t="shared" si="2"/>
        <v>65.476190476190482</v>
      </c>
      <c r="L71" s="178">
        <f t="shared" si="2"/>
        <v>69.583333333333329</v>
      </c>
      <c r="M71" s="178">
        <f t="shared" si="2"/>
        <v>71.875</v>
      </c>
      <c r="N71" s="178">
        <f t="shared" si="2"/>
        <v>48.837209302325576</v>
      </c>
      <c r="O71" s="178">
        <f t="shared" si="2"/>
        <v>62.416107382550337</v>
      </c>
      <c r="P71" s="178">
        <f t="shared" si="2"/>
        <v>85.91549295774648</v>
      </c>
      <c r="Q71" s="178">
        <f t="shared" si="2"/>
        <v>77.450980392156865</v>
      </c>
      <c r="R71" s="620"/>
      <c r="S71" s="150"/>
    </row>
    <row r="72" spans="1:19" ht="11.25" customHeight="1" x14ac:dyDescent="0.2">
      <c r="A72" s="2"/>
      <c r="B72" s="223"/>
      <c r="C72" s="476"/>
      <c r="D72" s="465" t="s">
        <v>131</v>
      </c>
      <c r="E72" s="178">
        <f t="shared" si="2"/>
        <v>48.260869565217391</v>
      </c>
      <c r="F72" s="178">
        <f t="shared" si="2"/>
        <v>53.877551020408163</v>
      </c>
      <c r="G72" s="178">
        <f t="shared" si="2"/>
        <v>83.333333333333343</v>
      </c>
      <c r="H72" s="178">
        <f t="shared" si="2"/>
        <v>63.302752293577981</v>
      </c>
      <c r="I72" s="178">
        <f t="shared" si="2"/>
        <v>72.641509433962256</v>
      </c>
      <c r="J72" s="178">
        <f t="shared" si="2"/>
        <v>48.292682926829265</v>
      </c>
      <c r="K72" s="178">
        <f t="shared" si="2"/>
        <v>55.677655677655679</v>
      </c>
      <c r="L72" s="178">
        <f t="shared" si="2"/>
        <v>50.826446280991732</v>
      </c>
      <c r="M72" s="178">
        <f t="shared" si="2"/>
        <v>44.541484716157207</v>
      </c>
      <c r="N72" s="178">
        <f t="shared" si="2"/>
        <v>50.370370370370367</v>
      </c>
      <c r="O72" s="178">
        <f t="shared" si="2"/>
        <v>51.955307262569825</v>
      </c>
      <c r="P72" s="178">
        <f t="shared" si="2"/>
        <v>50.638297872340424</v>
      </c>
      <c r="Q72" s="178">
        <f t="shared" si="2"/>
        <v>48.962655601659748</v>
      </c>
      <c r="R72" s="620"/>
      <c r="S72" s="150"/>
    </row>
    <row r="73" spans="1:19" s="537" customFormat="1" ht="20.25" customHeight="1" x14ac:dyDescent="0.2">
      <c r="A73" s="544"/>
      <c r="B73" s="545"/>
      <c r="C73" s="1630" t="s">
        <v>285</v>
      </c>
      <c r="D73" s="1631"/>
      <c r="E73" s="1631"/>
      <c r="F73" s="1631"/>
      <c r="G73" s="1631"/>
      <c r="H73" s="1631"/>
      <c r="I73" s="1631"/>
      <c r="J73" s="1631"/>
      <c r="K73" s="1631"/>
      <c r="L73" s="1631"/>
      <c r="M73" s="1631"/>
      <c r="N73" s="1631"/>
      <c r="O73" s="1631"/>
      <c r="P73" s="1631"/>
      <c r="Q73" s="1631"/>
      <c r="R73" s="547"/>
      <c r="S73" s="150"/>
    </row>
    <row r="74" spans="1:19" ht="13.5" customHeight="1" x14ac:dyDescent="0.2">
      <c r="A74" s="2"/>
      <c r="B74" s="223"/>
      <c r="C74" s="42" t="s">
        <v>434</v>
      </c>
      <c r="D74" s="4"/>
      <c r="E74" s="1"/>
      <c r="F74" s="1"/>
      <c r="G74" s="4"/>
      <c r="H74" s="1"/>
      <c r="I74" s="896"/>
      <c r="J74" s="557"/>
      <c r="K74" s="1"/>
      <c r="L74" s="4"/>
      <c r="M74" s="4"/>
      <c r="N74" s="4"/>
      <c r="O74" s="4"/>
      <c r="P74" s="4"/>
      <c r="Q74" s="4"/>
      <c r="R74" s="1008"/>
      <c r="S74" s="2"/>
    </row>
    <row r="75" spans="1:19" s="537" customFormat="1" ht="12.75" customHeight="1" x14ac:dyDescent="0.2">
      <c r="A75" s="544"/>
      <c r="B75" s="545"/>
      <c r="C75" s="1631" t="s">
        <v>392</v>
      </c>
      <c r="D75" s="1631"/>
      <c r="E75" s="1631"/>
      <c r="F75" s="1631"/>
      <c r="G75" s="1631"/>
      <c r="H75" s="1631"/>
      <c r="I75" s="1631"/>
      <c r="J75" s="1631"/>
      <c r="K75" s="1631"/>
      <c r="L75" s="1631"/>
      <c r="M75" s="1631"/>
      <c r="N75" s="1631"/>
      <c r="O75" s="1631"/>
      <c r="P75" s="1631"/>
      <c r="Q75" s="1631"/>
      <c r="R75" s="547"/>
      <c r="S75" s="544"/>
    </row>
    <row r="76" spans="1:19" ht="13.5" customHeight="1" x14ac:dyDescent="0.2">
      <c r="A76" s="2"/>
      <c r="B76" s="217">
        <v>10</v>
      </c>
      <c r="C76" s="1546">
        <v>42979</v>
      </c>
      <c r="D76" s="1546"/>
      <c r="E76" s="563"/>
      <c r="F76" s="563"/>
      <c r="G76" s="563"/>
      <c r="H76" s="563"/>
      <c r="I76" s="563"/>
      <c r="J76" s="150"/>
      <c r="K76" s="150"/>
      <c r="L76" s="621"/>
      <c r="M76" s="179"/>
      <c r="N76" s="179"/>
      <c r="O76" s="179"/>
      <c r="P76" s="621"/>
      <c r="Q76" s="1"/>
      <c r="R76" s="4"/>
      <c r="S76" s="2"/>
    </row>
  </sheetData>
  <mergeCells count="17">
    <mergeCell ref="C73:Q73"/>
    <mergeCell ref="C75:Q75"/>
    <mergeCell ref="C76:D76"/>
    <mergeCell ref="C49:D49"/>
    <mergeCell ref="C53:D53"/>
    <mergeCell ref="C65:D65"/>
    <mergeCell ref="C8:D8"/>
    <mergeCell ref="C16:D16"/>
    <mergeCell ref="C22:D22"/>
    <mergeCell ref="C23:D23"/>
    <mergeCell ref="C31:D31"/>
    <mergeCell ref="D1:R1"/>
    <mergeCell ref="B2:D2"/>
    <mergeCell ref="C5:D6"/>
    <mergeCell ref="E5:N5"/>
    <mergeCell ref="E6:I6"/>
    <mergeCell ref="J6:Q6"/>
  </mergeCells>
  <conditionalFormatting sqref="E7:Q7">
    <cfRule type="cellIs" dxfId="1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2" customWidth="1"/>
    <col min="2" max="2" width="2.5703125" style="412" customWidth="1"/>
    <col min="3" max="3" width="1" style="412" customWidth="1"/>
    <col min="4" max="4" width="23.42578125" style="412" customWidth="1"/>
    <col min="5" max="5" width="5.42578125" style="412" customWidth="1"/>
    <col min="6" max="6" width="5.42578125" style="407" customWidth="1"/>
    <col min="7" max="17" width="5.42578125" style="412" customWidth="1"/>
    <col min="18" max="18" width="2.5703125" style="412" customWidth="1"/>
    <col min="19" max="19" width="1" style="412" customWidth="1"/>
    <col min="20" max="16384" width="9.140625" style="412"/>
  </cols>
  <sheetData>
    <row r="1" spans="1:24" ht="13.5" customHeight="1" x14ac:dyDescent="0.2">
      <c r="A1" s="407"/>
      <c r="B1" s="1636" t="s">
        <v>316</v>
      </c>
      <c r="C1" s="1637"/>
      <c r="D1" s="1637"/>
      <c r="E1" s="1637"/>
      <c r="F1" s="1637"/>
      <c r="G1" s="1637"/>
      <c r="H1" s="1637"/>
      <c r="I1" s="440"/>
      <c r="J1" s="440"/>
      <c r="K1" s="440"/>
      <c r="L1" s="440"/>
      <c r="M1" s="440"/>
      <c r="N1" s="440"/>
      <c r="O1" s="440"/>
      <c r="P1" s="440"/>
      <c r="Q1" s="417"/>
      <c r="R1" s="417"/>
      <c r="S1" s="407"/>
    </row>
    <row r="2" spans="1:24" ht="6" customHeight="1" x14ac:dyDescent="0.2">
      <c r="A2" s="407"/>
      <c r="B2" s="622"/>
      <c r="C2" s="526"/>
      <c r="D2" s="526"/>
      <c r="E2" s="458"/>
      <c r="F2" s="458"/>
      <c r="G2" s="458"/>
      <c r="H2" s="458"/>
      <c r="I2" s="458"/>
      <c r="J2" s="458"/>
      <c r="K2" s="458"/>
      <c r="L2" s="458"/>
      <c r="M2" s="458"/>
      <c r="N2" s="458"/>
      <c r="O2" s="458"/>
      <c r="P2" s="458"/>
      <c r="Q2" s="458"/>
      <c r="R2" s="416"/>
      <c r="S2" s="407"/>
    </row>
    <row r="3" spans="1:24" ht="13.5" customHeight="1" thickBot="1" x14ac:dyDescent="0.25">
      <c r="A3" s="407"/>
      <c r="B3" s="417"/>
      <c r="C3" s="417"/>
      <c r="D3" s="417"/>
      <c r="E3" s="580"/>
      <c r="F3" s="580"/>
      <c r="G3" s="580"/>
      <c r="H3" s="580"/>
      <c r="I3" s="580"/>
      <c r="J3" s="580"/>
      <c r="K3" s="580"/>
      <c r="L3" s="580"/>
      <c r="M3" s="580"/>
      <c r="N3" s="580"/>
      <c r="O3" s="580"/>
      <c r="P3" s="580"/>
      <c r="Q3" s="580" t="s">
        <v>73</v>
      </c>
      <c r="R3" s="624"/>
      <c r="S3" s="407"/>
    </row>
    <row r="4" spans="1:24" s="421" customFormat="1" ht="13.5" customHeight="1" thickBot="1" x14ac:dyDescent="0.25">
      <c r="A4" s="419"/>
      <c r="B4" s="420"/>
      <c r="C4" s="625" t="s">
        <v>221</v>
      </c>
      <c r="D4" s="626"/>
      <c r="E4" s="626"/>
      <c r="F4" s="626"/>
      <c r="G4" s="626"/>
      <c r="H4" s="626"/>
      <c r="I4" s="626"/>
      <c r="J4" s="626"/>
      <c r="K4" s="626"/>
      <c r="L4" s="626"/>
      <c r="M4" s="626"/>
      <c r="N4" s="626"/>
      <c r="O4" s="626"/>
      <c r="P4" s="626"/>
      <c r="Q4" s="627"/>
      <c r="R4" s="624"/>
      <c r="S4" s="419"/>
      <c r="T4" s="756"/>
      <c r="U4" s="756"/>
      <c r="V4" s="756"/>
      <c r="W4" s="756"/>
      <c r="X4" s="756"/>
    </row>
    <row r="5" spans="1:24" ht="4.5" customHeight="1" x14ac:dyDescent="0.2">
      <c r="A5" s="407"/>
      <c r="B5" s="417"/>
      <c r="C5" s="1638" t="s">
        <v>78</v>
      </c>
      <c r="D5" s="1638"/>
      <c r="E5" s="527"/>
      <c r="F5" s="527"/>
      <c r="G5" s="527"/>
      <c r="H5" s="527"/>
      <c r="I5" s="527"/>
      <c r="J5" s="527"/>
      <c r="K5" s="527"/>
      <c r="L5" s="527"/>
      <c r="M5" s="527"/>
      <c r="N5" s="527"/>
      <c r="O5" s="527"/>
      <c r="P5" s="527"/>
      <c r="Q5" s="527"/>
      <c r="R5" s="624"/>
      <c r="S5" s="407"/>
      <c r="T5" s="434"/>
      <c r="U5" s="434"/>
      <c r="V5" s="434"/>
      <c r="W5" s="434"/>
      <c r="X5" s="434"/>
    </row>
    <row r="6" spans="1:24" ht="13.5" customHeight="1" x14ac:dyDescent="0.2">
      <c r="A6" s="407"/>
      <c r="B6" s="417"/>
      <c r="C6" s="1638"/>
      <c r="D6" s="1638"/>
      <c r="E6" s="1640" t="s">
        <v>696</v>
      </c>
      <c r="F6" s="1640"/>
      <c r="G6" s="1640"/>
      <c r="H6" s="1640"/>
      <c r="I6" s="1640"/>
      <c r="J6" s="1641" t="s">
        <v>697</v>
      </c>
      <c r="K6" s="1641"/>
      <c r="L6" s="1641"/>
      <c r="M6" s="1641"/>
      <c r="N6" s="1641"/>
      <c r="O6" s="1641"/>
      <c r="P6" s="1641"/>
      <c r="Q6" s="1641"/>
      <c r="R6" s="624"/>
      <c r="S6" s="407"/>
      <c r="T6" s="434"/>
      <c r="U6" s="434"/>
      <c r="V6" s="434"/>
      <c r="W6" s="434"/>
      <c r="X6" s="434"/>
    </row>
    <row r="7" spans="1:24" x14ac:dyDescent="0.2">
      <c r="A7" s="407"/>
      <c r="B7" s="417"/>
      <c r="C7" s="422"/>
      <c r="D7" s="422"/>
      <c r="E7" s="730" t="s">
        <v>98</v>
      </c>
      <c r="F7" s="730" t="s">
        <v>97</v>
      </c>
      <c r="G7" s="730" t="s">
        <v>96</v>
      </c>
      <c r="H7" s="730" t="s">
        <v>95</v>
      </c>
      <c r="I7" s="730" t="s">
        <v>94</v>
      </c>
      <c r="J7" s="730" t="s">
        <v>93</v>
      </c>
      <c r="K7" s="730" t="s">
        <v>104</v>
      </c>
      <c r="L7" s="730" t="s">
        <v>103</v>
      </c>
      <c r="M7" s="730" t="s">
        <v>102</v>
      </c>
      <c r="N7" s="730" t="s">
        <v>101</v>
      </c>
      <c r="O7" s="730" t="s">
        <v>100</v>
      </c>
      <c r="P7" s="730" t="s">
        <v>99</v>
      </c>
      <c r="Q7" s="730" t="s">
        <v>98</v>
      </c>
      <c r="R7" s="418"/>
      <c r="S7" s="407"/>
      <c r="T7" s="434"/>
      <c r="U7" s="434"/>
      <c r="V7" s="820"/>
      <c r="W7" s="434"/>
      <c r="X7" s="434"/>
    </row>
    <row r="8" spans="1:24" s="631" customFormat="1" ht="22.5" customHeight="1" x14ac:dyDescent="0.2">
      <c r="A8" s="628"/>
      <c r="B8" s="629"/>
      <c r="C8" s="1639" t="s">
        <v>68</v>
      </c>
      <c r="D8" s="1639"/>
      <c r="E8" s="403">
        <v>680182</v>
      </c>
      <c r="F8" s="404">
        <v>679063</v>
      </c>
      <c r="G8" s="404">
        <v>683619</v>
      </c>
      <c r="H8" s="404">
        <v>686235</v>
      </c>
      <c r="I8" s="404">
        <v>681787</v>
      </c>
      <c r="J8" s="404">
        <v>687504</v>
      </c>
      <c r="K8" s="404">
        <v>675239</v>
      </c>
      <c r="L8" s="404">
        <v>659322</v>
      </c>
      <c r="M8" s="404">
        <v>637858</v>
      </c>
      <c r="N8" s="404">
        <v>617990</v>
      </c>
      <c r="O8" s="404">
        <v>602194</v>
      </c>
      <c r="P8" s="404">
        <v>593387</v>
      </c>
      <c r="Q8" s="404">
        <v>586905</v>
      </c>
      <c r="R8" s="630"/>
      <c r="S8" s="628"/>
      <c r="T8" s="434"/>
      <c r="U8" s="434"/>
      <c r="V8" s="821"/>
      <c r="W8" s="434"/>
      <c r="X8" s="434"/>
    </row>
    <row r="9" spans="1:24" s="421" customFormat="1" ht="18.75" customHeight="1" x14ac:dyDescent="0.2">
      <c r="A9" s="419"/>
      <c r="B9" s="420"/>
      <c r="C9" s="426"/>
      <c r="D9" s="460" t="s">
        <v>326</v>
      </c>
      <c r="E9" s="461">
        <v>498763</v>
      </c>
      <c r="F9" s="462">
        <v>491107</v>
      </c>
      <c r="G9" s="462">
        <v>490589</v>
      </c>
      <c r="H9" s="462">
        <v>486434</v>
      </c>
      <c r="I9" s="462">
        <v>482556</v>
      </c>
      <c r="J9" s="462">
        <v>494730</v>
      </c>
      <c r="K9" s="462">
        <v>487629</v>
      </c>
      <c r="L9" s="462">
        <v>471474</v>
      </c>
      <c r="M9" s="462">
        <v>450961</v>
      </c>
      <c r="N9" s="462">
        <v>432274</v>
      </c>
      <c r="O9" s="462">
        <v>418189</v>
      </c>
      <c r="P9" s="462">
        <v>416275</v>
      </c>
      <c r="Q9" s="462">
        <v>418235</v>
      </c>
      <c r="R9" s="446"/>
      <c r="S9" s="419"/>
      <c r="T9" s="756"/>
      <c r="U9" s="822"/>
      <c r="V9" s="821"/>
      <c r="W9" s="756"/>
      <c r="X9" s="756"/>
    </row>
    <row r="10" spans="1:24" s="421" customFormat="1" ht="18.75" customHeight="1" x14ac:dyDescent="0.2">
      <c r="A10" s="419"/>
      <c r="B10" s="420"/>
      <c r="C10" s="426"/>
      <c r="D10" s="460" t="s">
        <v>222</v>
      </c>
      <c r="E10" s="461">
        <v>64006</v>
      </c>
      <c r="F10" s="462">
        <v>63954</v>
      </c>
      <c r="G10" s="462">
        <v>64702</v>
      </c>
      <c r="H10" s="462">
        <v>65152</v>
      </c>
      <c r="I10" s="462">
        <v>63834</v>
      </c>
      <c r="J10" s="462">
        <v>61234</v>
      </c>
      <c r="K10" s="462">
        <v>60538</v>
      </c>
      <c r="L10" s="462">
        <v>60594</v>
      </c>
      <c r="M10" s="462">
        <v>60395</v>
      </c>
      <c r="N10" s="462">
        <v>59159</v>
      </c>
      <c r="O10" s="462">
        <v>59145</v>
      </c>
      <c r="P10" s="462">
        <v>58976</v>
      </c>
      <c r="Q10" s="462">
        <v>58386</v>
      </c>
      <c r="R10" s="446"/>
      <c r="S10" s="419"/>
      <c r="T10" s="756"/>
      <c r="U10" s="756"/>
      <c r="V10" s="821"/>
      <c r="W10" s="756"/>
      <c r="X10" s="756"/>
    </row>
    <row r="11" spans="1:24" s="421" customFormat="1" ht="18.75" customHeight="1" x14ac:dyDescent="0.2">
      <c r="A11" s="419"/>
      <c r="B11" s="420"/>
      <c r="C11" s="426"/>
      <c r="D11" s="460" t="s">
        <v>223</v>
      </c>
      <c r="E11" s="461">
        <v>95286</v>
      </c>
      <c r="F11" s="462">
        <v>101085</v>
      </c>
      <c r="G11" s="462">
        <v>106379</v>
      </c>
      <c r="H11" s="462">
        <v>111925</v>
      </c>
      <c r="I11" s="462">
        <v>114517</v>
      </c>
      <c r="J11" s="462">
        <v>109991</v>
      </c>
      <c r="K11" s="462">
        <v>106160</v>
      </c>
      <c r="L11" s="462">
        <v>104048</v>
      </c>
      <c r="M11" s="462">
        <v>105336</v>
      </c>
      <c r="N11" s="462">
        <v>103496</v>
      </c>
      <c r="O11" s="462">
        <v>100945</v>
      </c>
      <c r="P11" s="462">
        <v>95648</v>
      </c>
      <c r="Q11" s="462">
        <v>87421</v>
      </c>
      <c r="R11" s="446"/>
      <c r="S11" s="419"/>
      <c r="T11" s="756"/>
      <c r="U11" s="756"/>
      <c r="V11" s="821"/>
      <c r="W11" s="756"/>
      <c r="X11" s="756"/>
    </row>
    <row r="12" spans="1:24" s="421" customFormat="1" ht="22.5" customHeight="1" x14ac:dyDescent="0.2">
      <c r="A12" s="419"/>
      <c r="B12" s="420"/>
      <c r="C12" s="426"/>
      <c r="D12" s="463" t="s">
        <v>327</v>
      </c>
      <c r="E12" s="461">
        <v>22127</v>
      </c>
      <c r="F12" s="462">
        <v>22917</v>
      </c>
      <c r="G12" s="462">
        <v>21949</v>
      </c>
      <c r="H12" s="462">
        <v>22724</v>
      </c>
      <c r="I12" s="462">
        <v>20880</v>
      </c>
      <c r="J12" s="462">
        <v>21549</v>
      </c>
      <c r="K12" s="462">
        <v>20912</v>
      </c>
      <c r="L12" s="462">
        <v>23206</v>
      </c>
      <c r="M12" s="462">
        <v>21166</v>
      </c>
      <c r="N12" s="462">
        <v>23061</v>
      </c>
      <c r="O12" s="462">
        <v>23915</v>
      </c>
      <c r="P12" s="462">
        <v>22488</v>
      </c>
      <c r="Q12" s="462">
        <v>22863</v>
      </c>
      <c r="R12" s="446"/>
      <c r="S12" s="419"/>
      <c r="T12" s="756"/>
      <c r="U12" s="756"/>
      <c r="V12" s="821"/>
      <c r="W12" s="756"/>
      <c r="X12" s="756"/>
    </row>
    <row r="13" spans="1:24" ht="15.75" customHeight="1" thickBot="1" x14ac:dyDescent="0.25">
      <c r="A13" s="407"/>
      <c r="B13" s="417"/>
      <c r="C13" s="422"/>
      <c r="D13" s="422"/>
      <c r="E13" s="580"/>
      <c r="F13" s="580"/>
      <c r="G13" s="580"/>
      <c r="H13" s="580"/>
      <c r="I13" s="580"/>
      <c r="J13" s="580"/>
      <c r="K13" s="580"/>
      <c r="L13" s="580"/>
      <c r="M13" s="580"/>
      <c r="N13" s="580"/>
      <c r="O13" s="580"/>
      <c r="P13" s="580"/>
      <c r="Q13" s="473"/>
      <c r="R13" s="418"/>
      <c r="S13" s="407"/>
      <c r="T13" s="434"/>
      <c r="U13" s="434"/>
      <c r="V13" s="821"/>
      <c r="W13" s="434"/>
      <c r="X13" s="434"/>
    </row>
    <row r="14" spans="1:24" ht="13.5" customHeight="1" thickBot="1" x14ac:dyDescent="0.25">
      <c r="A14" s="407"/>
      <c r="B14" s="417"/>
      <c r="C14" s="625" t="s">
        <v>25</v>
      </c>
      <c r="D14" s="626"/>
      <c r="E14" s="626"/>
      <c r="F14" s="626"/>
      <c r="G14" s="626"/>
      <c r="H14" s="626"/>
      <c r="I14" s="626"/>
      <c r="J14" s="626"/>
      <c r="K14" s="626"/>
      <c r="L14" s="626"/>
      <c r="M14" s="626"/>
      <c r="N14" s="626"/>
      <c r="O14" s="626"/>
      <c r="P14" s="626"/>
      <c r="Q14" s="627"/>
      <c r="R14" s="418"/>
      <c r="S14" s="407"/>
      <c r="T14" s="434"/>
      <c r="U14" s="434"/>
      <c r="V14" s="821"/>
      <c r="W14" s="434"/>
      <c r="X14" s="434"/>
    </row>
    <row r="15" spans="1:24" ht="9.75" customHeight="1" x14ac:dyDescent="0.2">
      <c r="A15" s="407"/>
      <c r="B15" s="417"/>
      <c r="C15" s="1638" t="s">
        <v>78</v>
      </c>
      <c r="D15" s="1638"/>
      <c r="E15" s="425"/>
      <c r="F15" s="425"/>
      <c r="G15" s="425"/>
      <c r="H15" s="425"/>
      <c r="I15" s="425"/>
      <c r="J15" s="425"/>
      <c r="K15" s="425"/>
      <c r="L15" s="425"/>
      <c r="M15" s="425"/>
      <c r="N15" s="425"/>
      <c r="O15" s="425"/>
      <c r="P15" s="425"/>
      <c r="Q15" s="509"/>
      <c r="R15" s="418"/>
      <c r="S15" s="407"/>
      <c r="T15" s="434"/>
      <c r="U15" s="434"/>
      <c r="V15" s="821"/>
      <c r="W15" s="434"/>
      <c r="X15" s="434"/>
    </row>
    <row r="16" spans="1:24" s="631" customFormat="1" ht="22.5" customHeight="1" x14ac:dyDescent="0.2">
      <c r="A16" s="628"/>
      <c r="B16" s="629"/>
      <c r="C16" s="1639" t="s">
        <v>68</v>
      </c>
      <c r="D16" s="1639"/>
      <c r="E16" s="403">
        <f t="shared" ref="E16:P16" si="0">+E9</f>
        <v>498763</v>
      </c>
      <c r="F16" s="404">
        <f t="shared" si="0"/>
        <v>491107</v>
      </c>
      <c r="G16" s="404">
        <f t="shared" si="0"/>
        <v>490589</v>
      </c>
      <c r="H16" s="404">
        <f t="shared" si="0"/>
        <v>486434</v>
      </c>
      <c r="I16" s="404">
        <f t="shared" si="0"/>
        <v>482556</v>
      </c>
      <c r="J16" s="404">
        <f t="shared" si="0"/>
        <v>494730</v>
      </c>
      <c r="K16" s="404">
        <f t="shared" si="0"/>
        <v>487629</v>
      </c>
      <c r="L16" s="404">
        <f t="shared" si="0"/>
        <v>471474</v>
      </c>
      <c r="M16" s="404">
        <f t="shared" si="0"/>
        <v>450961</v>
      </c>
      <c r="N16" s="404">
        <f t="shared" si="0"/>
        <v>432274</v>
      </c>
      <c r="O16" s="404">
        <f t="shared" si="0"/>
        <v>418189</v>
      </c>
      <c r="P16" s="404">
        <f t="shared" si="0"/>
        <v>416275</v>
      </c>
      <c r="Q16" s="404">
        <f>+Q9</f>
        <v>418235</v>
      </c>
      <c r="R16" s="630"/>
      <c r="S16" s="628"/>
      <c r="T16" s="823"/>
      <c r="U16" s="855"/>
      <c r="V16" s="821"/>
      <c r="W16" s="1005"/>
      <c r="X16" s="823"/>
    </row>
    <row r="17" spans="1:24" ht="22.5" customHeight="1" x14ac:dyDescent="0.2">
      <c r="A17" s="407"/>
      <c r="B17" s="417"/>
      <c r="C17" s="579"/>
      <c r="D17" s="465" t="s">
        <v>72</v>
      </c>
      <c r="E17" s="148">
        <v>230703</v>
      </c>
      <c r="F17" s="158">
        <v>227538</v>
      </c>
      <c r="G17" s="158">
        <v>228339</v>
      </c>
      <c r="H17" s="158">
        <v>227262</v>
      </c>
      <c r="I17" s="158">
        <v>227209</v>
      </c>
      <c r="J17" s="158">
        <v>232152</v>
      </c>
      <c r="K17" s="158">
        <v>228407</v>
      </c>
      <c r="L17" s="158">
        <v>220202</v>
      </c>
      <c r="M17" s="158">
        <v>210502</v>
      </c>
      <c r="N17" s="158">
        <v>200452</v>
      </c>
      <c r="O17" s="158">
        <v>191838</v>
      </c>
      <c r="P17" s="158">
        <v>188674</v>
      </c>
      <c r="Q17" s="158">
        <v>187636</v>
      </c>
      <c r="R17" s="418"/>
      <c r="S17" s="407"/>
      <c r="T17" s="434"/>
      <c r="U17" s="434"/>
      <c r="V17" s="1006"/>
      <c r="W17" s="958"/>
      <c r="X17" s="434"/>
    </row>
    <row r="18" spans="1:24" ht="15.75" customHeight="1" x14ac:dyDescent="0.2">
      <c r="A18" s="407"/>
      <c r="B18" s="417"/>
      <c r="C18" s="579"/>
      <c r="D18" s="465" t="s">
        <v>71</v>
      </c>
      <c r="E18" s="148">
        <v>268060</v>
      </c>
      <c r="F18" s="158">
        <v>263569</v>
      </c>
      <c r="G18" s="158">
        <v>262250</v>
      </c>
      <c r="H18" s="158">
        <v>259172</v>
      </c>
      <c r="I18" s="158">
        <v>255347</v>
      </c>
      <c r="J18" s="158">
        <v>262578</v>
      </c>
      <c r="K18" s="158">
        <v>259222</v>
      </c>
      <c r="L18" s="158">
        <v>251272</v>
      </c>
      <c r="M18" s="158">
        <v>240459</v>
      </c>
      <c r="N18" s="158">
        <v>231822</v>
      </c>
      <c r="O18" s="158">
        <v>226351</v>
      </c>
      <c r="P18" s="158">
        <v>227601</v>
      </c>
      <c r="Q18" s="158">
        <v>230599</v>
      </c>
      <c r="R18" s="418"/>
      <c r="S18" s="407"/>
      <c r="T18" s="434"/>
      <c r="U18" s="434"/>
      <c r="V18" s="821"/>
      <c r="W18" s="434"/>
      <c r="X18" s="434"/>
    </row>
    <row r="19" spans="1:24" ht="22.5" customHeight="1" x14ac:dyDescent="0.2">
      <c r="A19" s="407"/>
      <c r="B19" s="417"/>
      <c r="C19" s="579"/>
      <c r="D19" s="465" t="s">
        <v>224</v>
      </c>
      <c r="E19" s="148">
        <v>57549</v>
      </c>
      <c r="F19" s="158">
        <v>59550</v>
      </c>
      <c r="G19" s="158">
        <v>60783</v>
      </c>
      <c r="H19" s="158">
        <v>58926</v>
      </c>
      <c r="I19" s="158">
        <v>55334</v>
      </c>
      <c r="J19" s="158">
        <v>58308</v>
      </c>
      <c r="K19" s="158">
        <v>58237</v>
      </c>
      <c r="L19" s="158">
        <v>55279</v>
      </c>
      <c r="M19" s="158">
        <v>50695</v>
      </c>
      <c r="N19" s="158">
        <v>47335</v>
      </c>
      <c r="O19" s="158">
        <v>44424</v>
      </c>
      <c r="P19" s="158">
        <v>44454</v>
      </c>
      <c r="Q19" s="158">
        <v>45943</v>
      </c>
      <c r="R19" s="418"/>
      <c r="S19" s="407"/>
      <c r="T19" s="434"/>
      <c r="U19" s="434"/>
      <c r="V19" s="821"/>
      <c r="W19" s="434"/>
      <c r="X19" s="434"/>
    </row>
    <row r="20" spans="1:24" ht="15.75" customHeight="1" x14ac:dyDescent="0.2">
      <c r="A20" s="407"/>
      <c r="B20" s="417"/>
      <c r="C20" s="579"/>
      <c r="D20" s="465" t="s">
        <v>225</v>
      </c>
      <c r="E20" s="148">
        <v>441214</v>
      </c>
      <c r="F20" s="158">
        <v>431557</v>
      </c>
      <c r="G20" s="158">
        <v>429806</v>
      </c>
      <c r="H20" s="158">
        <v>427508</v>
      </c>
      <c r="I20" s="158">
        <v>427222</v>
      </c>
      <c r="J20" s="158">
        <v>436422</v>
      </c>
      <c r="K20" s="158">
        <v>429392</v>
      </c>
      <c r="L20" s="158">
        <v>416195</v>
      </c>
      <c r="M20" s="158">
        <v>400266</v>
      </c>
      <c r="N20" s="158">
        <v>384939</v>
      </c>
      <c r="O20" s="158">
        <v>373765</v>
      </c>
      <c r="P20" s="158">
        <v>371821</v>
      </c>
      <c r="Q20" s="158">
        <v>372292</v>
      </c>
      <c r="R20" s="418"/>
      <c r="S20" s="407"/>
      <c r="T20" s="821"/>
      <c r="U20" s="958"/>
      <c r="V20" s="821"/>
      <c r="W20" s="434"/>
      <c r="X20" s="434"/>
    </row>
    <row r="21" spans="1:24" ht="22.5" customHeight="1" x14ac:dyDescent="0.2">
      <c r="A21" s="407"/>
      <c r="B21" s="417"/>
      <c r="C21" s="579"/>
      <c r="D21" s="465" t="s">
        <v>214</v>
      </c>
      <c r="E21" s="148">
        <v>55369</v>
      </c>
      <c r="F21" s="158">
        <v>56894</v>
      </c>
      <c r="G21" s="158">
        <v>57053</v>
      </c>
      <c r="H21" s="158">
        <v>54448</v>
      </c>
      <c r="I21" s="158">
        <v>50960</v>
      </c>
      <c r="J21" s="158">
        <v>52659</v>
      </c>
      <c r="K21" s="158">
        <v>52439</v>
      </c>
      <c r="L21" s="158">
        <v>50910</v>
      </c>
      <c r="M21" s="158">
        <v>47858</v>
      </c>
      <c r="N21" s="158">
        <v>45857</v>
      </c>
      <c r="O21" s="158">
        <v>44426</v>
      </c>
      <c r="P21" s="158">
        <v>45115</v>
      </c>
      <c r="Q21" s="158">
        <v>46758</v>
      </c>
      <c r="R21" s="418"/>
      <c r="S21" s="407"/>
      <c r="T21" s="434"/>
      <c r="U21" s="958"/>
      <c r="V21" s="1003"/>
      <c r="W21" s="821"/>
      <c r="X21" s="434"/>
    </row>
    <row r="22" spans="1:24" ht="15.75" customHeight="1" x14ac:dyDescent="0.2">
      <c r="A22" s="407"/>
      <c r="B22" s="417"/>
      <c r="C22" s="579"/>
      <c r="D22" s="465" t="s">
        <v>226</v>
      </c>
      <c r="E22" s="148">
        <v>443394</v>
      </c>
      <c r="F22" s="158">
        <v>434213</v>
      </c>
      <c r="G22" s="158">
        <v>433536</v>
      </c>
      <c r="H22" s="158">
        <v>431986</v>
      </c>
      <c r="I22" s="158">
        <v>431596</v>
      </c>
      <c r="J22" s="158">
        <v>442071</v>
      </c>
      <c r="K22" s="158">
        <v>435190</v>
      </c>
      <c r="L22" s="158">
        <v>420564</v>
      </c>
      <c r="M22" s="158">
        <v>403103</v>
      </c>
      <c r="N22" s="158">
        <v>386417</v>
      </c>
      <c r="O22" s="158">
        <v>373763</v>
      </c>
      <c r="P22" s="158">
        <v>371160</v>
      </c>
      <c r="Q22" s="158">
        <v>371477</v>
      </c>
      <c r="R22" s="418"/>
      <c r="S22" s="407"/>
      <c r="T22" s="434"/>
      <c r="U22" s="958"/>
      <c r="V22" s="1003"/>
      <c r="W22" s="434"/>
      <c r="X22" s="434"/>
    </row>
    <row r="23" spans="1:24" ht="15" customHeight="1" x14ac:dyDescent="0.2">
      <c r="A23" s="407"/>
      <c r="B23" s="417"/>
      <c r="C23" s="465"/>
      <c r="D23" s="467" t="s">
        <v>330</v>
      </c>
      <c r="E23" s="148">
        <v>18069</v>
      </c>
      <c r="F23" s="158">
        <v>17573</v>
      </c>
      <c r="G23" s="158">
        <v>18879</v>
      </c>
      <c r="H23" s="158">
        <v>19475</v>
      </c>
      <c r="I23" s="158">
        <v>19333</v>
      </c>
      <c r="J23" s="158">
        <v>19573</v>
      </c>
      <c r="K23" s="158">
        <v>19048</v>
      </c>
      <c r="L23" s="158">
        <v>19269</v>
      </c>
      <c r="M23" s="158">
        <v>17962</v>
      </c>
      <c r="N23" s="158">
        <v>16382</v>
      </c>
      <c r="O23" s="158">
        <v>16004</v>
      </c>
      <c r="P23" s="158">
        <v>16416</v>
      </c>
      <c r="Q23" s="158">
        <v>15934</v>
      </c>
      <c r="R23" s="418"/>
      <c r="S23" s="407"/>
      <c r="T23" s="434"/>
      <c r="U23" s="434"/>
      <c r="V23" s="821"/>
      <c r="W23" s="958"/>
      <c r="X23" s="434"/>
    </row>
    <row r="24" spans="1:24" ht="15" customHeight="1" x14ac:dyDescent="0.2">
      <c r="A24" s="407"/>
      <c r="B24" s="417"/>
      <c r="C24" s="202"/>
      <c r="D24" s="94" t="s">
        <v>215</v>
      </c>
      <c r="E24" s="148">
        <v>118824</v>
      </c>
      <c r="F24" s="158">
        <v>116039</v>
      </c>
      <c r="G24" s="158">
        <v>114367</v>
      </c>
      <c r="H24" s="158">
        <v>111503</v>
      </c>
      <c r="I24" s="158">
        <v>111531</v>
      </c>
      <c r="J24" s="158">
        <v>112752</v>
      </c>
      <c r="K24" s="158">
        <v>110580</v>
      </c>
      <c r="L24" s="158">
        <v>106552</v>
      </c>
      <c r="M24" s="158">
        <v>102708</v>
      </c>
      <c r="N24" s="158">
        <v>98664</v>
      </c>
      <c r="O24" s="158">
        <v>94473</v>
      </c>
      <c r="P24" s="158">
        <v>92870</v>
      </c>
      <c r="Q24" s="158">
        <v>92365</v>
      </c>
      <c r="R24" s="418"/>
      <c r="S24" s="407"/>
      <c r="T24" s="434"/>
      <c r="U24" s="434"/>
      <c r="V24" s="821"/>
      <c r="W24" s="434"/>
      <c r="X24" s="434"/>
    </row>
    <row r="25" spans="1:24" ht="15" customHeight="1" x14ac:dyDescent="0.2">
      <c r="A25" s="407"/>
      <c r="B25" s="417"/>
      <c r="C25" s="202"/>
      <c r="D25" s="94" t="s">
        <v>163</v>
      </c>
      <c r="E25" s="148">
        <v>302005</v>
      </c>
      <c r="F25" s="158">
        <v>296051</v>
      </c>
      <c r="G25" s="158">
        <v>295811</v>
      </c>
      <c r="H25" s="158">
        <v>296826</v>
      </c>
      <c r="I25" s="158">
        <v>296648</v>
      </c>
      <c r="J25" s="158">
        <v>305545</v>
      </c>
      <c r="K25" s="158">
        <v>301386</v>
      </c>
      <c r="L25" s="158">
        <v>290458</v>
      </c>
      <c r="M25" s="158">
        <v>278239</v>
      </c>
      <c r="N25" s="158">
        <v>267072</v>
      </c>
      <c r="O25" s="158">
        <v>258847</v>
      </c>
      <c r="P25" s="158">
        <v>257254</v>
      </c>
      <c r="Q25" s="158">
        <v>258581</v>
      </c>
      <c r="R25" s="418"/>
      <c r="S25" s="407"/>
      <c r="T25" s="434"/>
      <c r="U25" s="434"/>
      <c r="V25" s="821"/>
      <c r="W25" s="434"/>
      <c r="X25" s="434"/>
    </row>
    <row r="26" spans="1:24" ht="15" customHeight="1" x14ac:dyDescent="0.2">
      <c r="A26" s="407"/>
      <c r="B26" s="417"/>
      <c r="C26" s="202"/>
      <c r="D26" s="94" t="s">
        <v>216</v>
      </c>
      <c r="E26" s="148">
        <v>4496</v>
      </c>
      <c r="F26" s="158">
        <v>4550</v>
      </c>
      <c r="G26" s="158">
        <v>4479</v>
      </c>
      <c r="H26" s="158">
        <v>4182</v>
      </c>
      <c r="I26" s="158">
        <v>4084</v>
      </c>
      <c r="J26" s="158">
        <v>4201</v>
      </c>
      <c r="K26" s="158">
        <v>4176</v>
      </c>
      <c r="L26" s="158">
        <v>4285</v>
      </c>
      <c r="M26" s="158">
        <v>4194</v>
      </c>
      <c r="N26" s="158">
        <v>4299</v>
      </c>
      <c r="O26" s="158">
        <v>4439</v>
      </c>
      <c r="P26" s="158">
        <v>4620</v>
      </c>
      <c r="Q26" s="158">
        <v>4597</v>
      </c>
      <c r="R26" s="418"/>
      <c r="S26" s="407"/>
      <c r="T26" s="434"/>
      <c r="U26" s="434"/>
      <c r="V26" s="821"/>
      <c r="W26" s="434"/>
      <c r="X26" s="434"/>
    </row>
    <row r="27" spans="1:24" ht="22.5" customHeight="1" x14ac:dyDescent="0.2">
      <c r="A27" s="407"/>
      <c r="B27" s="417"/>
      <c r="C27" s="579"/>
      <c r="D27" s="465" t="s">
        <v>227</v>
      </c>
      <c r="E27" s="148">
        <v>254897</v>
      </c>
      <c r="F27" s="158">
        <v>251017</v>
      </c>
      <c r="G27" s="158">
        <v>251604</v>
      </c>
      <c r="H27" s="158">
        <v>251352</v>
      </c>
      <c r="I27" s="158">
        <v>251001</v>
      </c>
      <c r="J27" s="158">
        <v>259965</v>
      </c>
      <c r="K27" s="158">
        <v>254414</v>
      </c>
      <c r="L27" s="158">
        <v>243481</v>
      </c>
      <c r="M27" s="158">
        <v>227265</v>
      </c>
      <c r="N27" s="158">
        <v>213448</v>
      </c>
      <c r="O27" s="158">
        <v>205256</v>
      </c>
      <c r="P27" s="158">
        <v>204613</v>
      </c>
      <c r="Q27" s="158">
        <v>208638</v>
      </c>
      <c r="R27" s="418"/>
      <c r="S27" s="407"/>
      <c r="T27" s="434"/>
      <c r="U27" s="855"/>
      <c r="V27" s="821"/>
      <c r="W27" s="434"/>
      <c r="X27" s="434"/>
    </row>
    <row r="28" spans="1:24" ht="15.75" customHeight="1" x14ac:dyDescent="0.2">
      <c r="A28" s="407"/>
      <c r="B28" s="417"/>
      <c r="C28" s="579"/>
      <c r="D28" s="465" t="s">
        <v>228</v>
      </c>
      <c r="E28" s="148">
        <v>243866</v>
      </c>
      <c r="F28" s="158">
        <v>240090</v>
      </c>
      <c r="G28" s="158">
        <v>238985</v>
      </c>
      <c r="H28" s="158">
        <v>235082</v>
      </c>
      <c r="I28" s="158">
        <v>231555</v>
      </c>
      <c r="J28" s="158">
        <v>234765</v>
      </c>
      <c r="K28" s="158">
        <v>233215</v>
      </c>
      <c r="L28" s="158">
        <v>227993</v>
      </c>
      <c r="M28" s="158">
        <v>223696</v>
      </c>
      <c r="N28" s="158">
        <v>218826</v>
      </c>
      <c r="O28" s="158">
        <v>212933</v>
      </c>
      <c r="P28" s="158">
        <v>211662</v>
      </c>
      <c r="Q28" s="158">
        <v>209597</v>
      </c>
      <c r="R28" s="418"/>
      <c r="S28" s="407"/>
      <c r="T28" s="434"/>
      <c r="U28" s="855"/>
      <c r="V28" s="821"/>
      <c r="W28" s="434"/>
      <c r="X28" s="434"/>
    </row>
    <row r="29" spans="1:24" ht="22.5" customHeight="1" x14ac:dyDescent="0.2">
      <c r="A29" s="407"/>
      <c r="B29" s="417"/>
      <c r="C29" s="579"/>
      <c r="D29" s="465" t="s">
        <v>229</v>
      </c>
      <c r="E29" s="148">
        <v>30054</v>
      </c>
      <c r="F29" s="158">
        <v>29552</v>
      </c>
      <c r="G29" s="158">
        <v>29665</v>
      </c>
      <c r="H29" s="158">
        <v>29674</v>
      </c>
      <c r="I29" s="158">
        <v>29516</v>
      </c>
      <c r="J29" s="158">
        <v>29692</v>
      </c>
      <c r="K29" s="158">
        <v>29350</v>
      </c>
      <c r="L29" s="158">
        <v>28913</v>
      </c>
      <c r="M29" s="158">
        <v>28439</v>
      </c>
      <c r="N29" s="158">
        <v>27569</v>
      </c>
      <c r="O29" s="158">
        <v>27129</v>
      </c>
      <c r="P29" s="158">
        <v>27126</v>
      </c>
      <c r="Q29" s="158">
        <v>26829</v>
      </c>
      <c r="R29" s="418"/>
      <c r="S29" s="407"/>
      <c r="T29" s="434"/>
      <c r="U29" s="434"/>
      <c r="V29" s="821"/>
      <c r="W29" s="434"/>
      <c r="X29" s="434"/>
    </row>
    <row r="30" spans="1:24" ht="15.75" customHeight="1" x14ac:dyDescent="0.2">
      <c r="A30" s="407"/>
      <c r="B30" s="417"/>
      <c r="C30" s="579"/>
      <c r="D30" s="465" t="s">
        <v>230</v>
      </c>
      <c r="E30" s="148">
        <v>100283</v>
      </c>
      <c r="F30" s="158">
        <v>97450</v>
      </c>
      <c r="G30" s="158">
        <v>97532</v>
      </c>
      <c r="H30" s="158">
        <v>96991</v>
      </c>
      <c r="I30" s="158">
        <v>97006</v>
      </c>
      <c r="J30" s="158">
        <v>97053</v>
      </c>
      <c r="K30" s="158">
        <v>95374</v>
      </c>
      <c r="L30" s="158">
        <v>92517</v>
      </c>
      <c r="M30" s="158">
        <v>89896</v>
      </c>
      <c r="N30" s="158">
        <v>86890</v>
      </c>
      <c r="O30" s="158">
        <v>84845</v>
      </c>
      <c r="P30" s="158">
        <v>84112</v>
      </c>
      <c r="Q30" s="158">
        <v>82746</v>
      </c>
      <c r="R30" s="418"/>
      <c r="S30" s="407"/>
      <c r="T30" s="434"/>
      <c r="U30" s="434"/>
      <c r="V30" s="821"/>
      <c r="W30" s="434"/>
      <c r="X30" s="434"/>
    </row>
    <row r="31" spans="1:24" ht="15.75" customHeight="1" x14ac:dyDescent="0.2">
      <c r="A31" s="407"/>
      <c r="B31" s="417"/>
      <c r="C31" s="579"/>
      <c r="D31" s="465" t="s">
        <v>231</v>
      </c>
      <c r="E31" s="148">
        <v>78433</v>
      </c>
      <c r="F31" s="158">
        <v>76174</v>
      </c>
      <c r="G31" s="158">
        <v>76266</v>
      </c>
      <c r="H31" s="158">
        <v>76421</v>
      </c>
      <c r="I31" s="158">
        <v>77648</v>
      </c>
      <c r="J31" s="158">
        <v>78917</v>
      </c>
      <c r="K31" s="158">
        <v>76977</v>
      </c>
      <c r="L31" s="158">
        <v>74409</v>
      </c>
      <c r="M31" s="158">
        <v>71497</v>
      </c>
      <c r="N31" s="158">
        <v>68837</v>
      </c>
      <c r="O31" s="158">
        <v>66317</v>
      </c>
      <c r="P31" s="158">
        <v>64972</v>
      </c>
      <c r="Q31" s="158">
        <v>64436</v>
      </c>
      <c r="R31" s="418"/>
      <c r="S31" s="407"/>
      <c r="T31" s="434"/>
      <c r="U31" s="434"/>
      <c r="V31" s="821"/>
      <c r="W31" s="434"/>
      <c r="X31" s="434"/>
    </row>
    <row r="32" spans="1:24" ht="15.75" customHeight="1" x14ac:dyDescent="0.2">
      <c r="A32" s="407"/>
      <c r="B32" s="417"/>
      <c r="C32" s="579"/>
      <c r="D32" s="465" t="s">
        <v>232</v>
      </c>
      <c r="E32" s="148">
        <v>96199</v>
      </c>
      <c r="F32" s="158">
        <v>93227</v>
      </c>
      <c r="G32" s="158">
        <v>93582</v>
      </c>
      <c r="H32" s="158">
        <v>93734</v>
      </c>
      <c r="I32" s="158">
        <v>93493</v>
      </c>
      <c r="J32" s="158">
        <v>97406</v>
      </c>
      <c r="K32" s="158">
        <v>96586</v>
      </c>
      <c r="L32" s="158">
        <v>93084</v>
      </c>
      <c r="M32" s="158">
        <v>88492</v>
      </c>
      <c r="N32" s="158">
        <v>83793</v>
      </c>
      <c r="O32" s="158">
        <v>80928</v>
      </c>
      <c r="P32" s="158">
        <v>79444</v>
      </c>
      <c r="Q32" s="158">
        <v>79442</v>
      </c>
      <c r="R32" s="418"/>
      <c r="S32" s="407"/>
      <c r="T32" s="434"/>
      <c r="U32" s="434"/>
      <c r="V32" s="821"/>
      <c r="W32" s="434"/>
      <c r="X32" s="434"/>
    </row>
    <row r="33" spans="1:24" ht="15.75" customHeight="1" x14ac:dyDescent="0.2">
      <c r="A33" s="407"/>
      <c r="B33" s="417"/>
      <c r="C33" s="579"/>
      <c r="D33" s="465" t="s">
        <v>233</v>
      </c>
      <c r="E33" s="148">
        <v>121231</v>
      </c>
      <c r="F33" s="158">
        <v>121569</v>
      </c>
      <c r="G33" s="158">
        <v>123244</v>
      </c>
      <c r="H33" s="158">
        <v>122582</v>
      </c>
      <c r="I33" s="158">
        <v>120339</v>
      </c>
      <c r="J33" s="158">
        <v>125338</v>
      </c>
      <c r="K33" s="158">
        <v>124673</v>
      </c>
      <c r="L33" s="158">
        <v>119826</v>
      </c>
      <c r="M33" s="158">
        <v>113204</v>
      </c>
      <c r="N33" s="158">
        <v>107862</v>
      </c>
      <c r="O33" s="158">
        <v>103367</v>
      </c>
      <c r="P33" s="158">
        <v>102705</v>
      </c>
      <c r="Q33" s="158">
        <v>104230</v>
      </c>
      <c r="R33" s="418"/>
      <c r="S33" s="407"/>
      <c r="T33" s="434"/>
      <c r="U33" s="434"/>
      <c r="V33" s="821"/>
      <c r="W33" s="434"/>
      <c r="X33" s="434"/>
    </row>
    <row r="34" spans="1:24" ht="15.75" customHeight="1" x14ac:dyDescent="0.2">
      <c r="A34" s="407"/>
      <c r="B34" s="417"/>
      <c r="C34" s="579"/>
      <c r="D34" s="465" t="s">
        <v>234</v>
      </c>
      <c r="E34" s="148">
        <v>72563</v>
      </c>
      <c r="F34" s="158">
        <v>73135</v>
      </c>
      <c r="G34" s="158">
        <v>70300</v>
      </c>
      <c r="H34" s="158">
        <v>67032</v>
      </c>
      <c r="I34" s="158">
        <v>64554</v>
      </c>
      <c r="J34" s="158">
        <v>66324</v>
      </c>
      <c r="K34" s="158">
        <v>64669</v>
      </c>
      <c r="L34" s="158">
        <v>62725</v>
      </c>
      <c r="M34" s="158">
        <v>59433</v>
      </c>
      <c r="N34" s="158">
        <v>57323</v>
      </c>
      <c r="O34" s="158">
        <v>55603</v>
      </c>
      <c r="P34" s="158">
        <v>57916</v>
      </c>
      <c r="Q34" s="158">
        <v>60552</v>
      </c>
      <c r="R34" s="418"/>
      <c r="S34" s="407"/>
      <c r="T34" s="434"/>
      <c r="U34" s="434"/>
      <c r="V34" s="824"/>
      <c r="W34" s="434"/>
      <c r="X34" s="434"/>
    </row>
    <row r="35" spans="1:24" ht="22.5" customHeight="1" x14ac:dyDescent="0.2">
      <c r="A35" s="407"/>
      <c r="B35" s="417"/>
      <c r="C35" s="579"/>
      <c r="D35" s="465" t="s">
        <v>187</v>
      </c>
      <c r="E35" s="148">
        <v>213232</v>
      </c>
      <c r="F35" s="158">
        <v>210598</v>
      </c>
      <c r="G35" s="158">
        <v>209834</v>
      </c>
      <c r="H35" s="158">
        <v>204855</v>
      </c>
      <c r="I35" s="158">
        <v>200792</v>
      </c>
      <c r="J35" s="158">
        <v>204270</v>
      </c>
      <c r="K35" s="158">
        <v>201561</v>
      </c>
      <c r="L35" s="158">
        <v>196144</v>
      </c>
      <c r="M35" s="158">
        <v>188127</v>
      </c>
      <c r="N35" s="158">
        <v>181396</v>
      </c>
      <c r="O35" s="158">
        <v>176798</v>
      </c>
      <c r="P35" s="158">
        <v>177206</v>
      </c>
      <c r="Q35" s="158">
        <v>180525</v>
      </c>
      <c r="R35" s="418"/>
      <c r="S35" s="407"/>
      <c r="T35" s="434"/>
      <c r="U35" s="434"/>
      <c r="V35" s="821"/>
      <c r="W35" s="434"/>
      <c r="X35" s="434"/>
    </row>
    <row r="36" spans="1:24" ht="15.75" customHeight="1" x14ac:dyDescent="0.2">
      <c r="A36" s="407"/>
      <c r="B36" s="417"/>
      <c r="C36" s="579"/>
      <c r="D36" s="465" t="s">
        <v>188</v>
      </c>
      <c r="E36" s="148">
        <v>86627</v>
      </c>
      <c r="F36" s="158">
        <v>84904</v>
      </c>
      <c r="G36" s="158">
        <v>82916</v>
      </c>
      <c r="H36" s="158">
        <v>81102</v>
      </c>
      <c r="I36" s="158">
        <v>82724</v>
      </c>
      <c r="J36" s="158">
        <v>85262</v>
      </c>
      <c r="K36" s="158">
        <v>83648</v>
      </c>
      <c r="L36" s="158">
        <v>80795</v>
      </c>
      <c r="M36" s="158">
        <v>77740</v>
      </c>
      <c r="N36" s="158">
        <v>75168</v>
      </c>
      <c r="O36" s="158">
        <v>72947</v>
      </c>
      <c r="P36" s="158">
        <v>73807</v>
      </c>
      <c r="Q36" s="158">
        <v>73327</v>
      </c>
      <c r="R36" s="418"/>
      <c r="S36" s="407"/>
      <c r="T36" s="434"/>
      <c r="U36" s="434"/>
      <c r="V36" s="821"/>
      <c r="W36" s="434"/>
      <c r="X36" s="434"/>
    </row>
    <row r="37" spans="1:24" ht="15.75" customHeight="1" x14ac:dyDescent="0.2">
      <c r="A37" s="407"/>
      <c r="B37" s="417"/>
      <c r="C37" s="579"/>
      <c r="D37" s="465" t="s">
        <v>59</v>
      </c>
      <c r="E37" s="148">
        <v>123778</v>
      </c>
      <c r="F37" s="158">
        <v>120517</v>
      </c>
      <c r="G37" s="158">
        <v>119414</v>
      </c>
      <c r="H37" s="158">
        <v>115891</v>
      </c>
      <c r="I37" s="158">
        <v>113079</v>
      </c>
      <c r="J37" s="158">
        <v>117554</v>
      </c>
      <c r="K37" s="158">
        <v>118015</v>
      </c>
      <c r="L37" s="158">
        <v>114768</v>
      </c>
      <c r="M37" s="158">
        <v>111973</v>
      </c>
      <c r="N37" s="158">
        <v>108354</v>
      </c>
      <c r="O37" s="158">
        <v>104851</v>
      </c>
      <c r="P37" s="158">
        <v>102414</v>
      </c>
      <c r="Q37" s="158">
        <v>102176</v>
      </c>
      <c r="R37" s="418"/>
      <c r="S37" s="407"/>
      <c r="T37" s="434"/>
      <c r="U37" s="434"/>
      <c r="V37" s="821"/>
      <c r="W37" s="434"/>
      <c r="X37" s="434"/>
    </row>
    <row r="38" spans="1:24" ht="15.75" customHeight="1" x14ac:dyDescent="0.2">
      <c r="A38" s="407"/>
      <c r="B38" s="417"/>
      <c r="C38" s="579"/>
      <c r="D38" s="465" t="s">
        <v>190</v>
      </c>
      <c r="E38" s="148">
        <v>31643</v>
      </c>
      <c r="F38" s="158">
        <v>31174</v>
      </c>
      <c r="G38" s="158">
        <v>32054</v>
      </c>
      <c r="H38" s="158">
        <v>31692</v>
      </c>
      <c r="I38" s="158">
        <v>31582</v>
      </c>
      <c r="J38" s="158">
        <v>32408</v>
      </c>
      <c r="K38" s="158">
        <v>31404</v>
      </c>
      <c r="L38" s="158">
        <v>30876</v>
      </c>
      <c r="M38" s="158">
        <v>29257</v>
      </c>
      <c r="N38" s="158">
        <v>27633</v>
      </c>
      <c r="O38" s="158">
        <v>26594</v>
      </c>
      <c r="P38" s="158">
        <v>26933</v>
      </c>
      <c r="Q38" s="158">
        <v>26933</v>
      </c>
      <c r="R38" s="418"/>
      <c r="S38" s="407"/>
      <c r="V38" s="726"/>
    </row>
    <row r="39" spans="1:24" ht="15.75" customHeight="1" x14ac:dyDescent="0.2">
      <c r="A39" s="407"/>
      <c r="B39" s="417"/>
      <c r="C39" s="579"/>
      <c r="D39" s="465" t="s">
        <v>191</v>
      </c>
      <c r="E39" s="148">
        <v>13002</v>
      </c>
      <c r="F39" s="158">
        <v>13844</v>
      </c>
      <c r="G39" s="158">
        <v>16330</v>
      </c>
      <c r="H39" s="158">
        <v>22909</v>
      </c>
      <c r="I39" s="158">
        <v>24475</v>
      </c>
      <c r="J39" s="158">
        <v>25327</v>
      </c>
      <c r="K39" s="158">
        <v>23292</v>
      </c>
      <c r="L39" s="158">
        <v>19328</v>
      </c>
      <c r="M39" s="158">
        <v>15152</v>
      </c>
      <c r="N39" s="158">
        <v>11919</v>
      </c>
      <c r="O39" s="158">
        <v>10351</v>
      </c>
      <c r="P39" s="158">
        <v>9675</v>
      </c>
      <c r="Q39" s="158">
        <v>9221</v>
      </c>
      <c r="R39" s="418"/>
      <c r="S39" s="407"/>
      <c r="V39" s="726"/>
    </row>
    <row r="40" spans="1:24" ht="15.75" customHeight="1" x14ac:dyDescent="0.2">
      <c r="A40" s="407"/>
      <c r="B40" s="417"/>
      <c r="C40" s="579"/>
      <c r="D40" s="465" t="s">
        <v>130</v>
      </c>
      <c r="E40" s="148">
        <v>9711</v>
      </c>
      <c r="F40" s="158">
        <v>9679</v>
      </c>
      <c r="G40" s="158">
        <v>9655</v>
      </c>
      <c r="H40" s="158">
        <v>9621</v>
      </c>
      <c r="I40" s="158">
        <v>9611</v>
      </c>
      <c r="J40" s="158">
        <v>9613</v>
      </c>
      <c r="K40" s="158">
        <v>9611</v>
      </c>
      <c r="L40" s="158">
        <v>9592</v>
      </c>
      <c r="M40" s="158">
        <v>9588</v>
      </c>
      <c r="N40" s="158">
        <v>9503</v>
      </c>
      <c r="O40" s="158">
        <v>8967</v>
      </c>
      <c r="P40" s="158">
        <v>8898</v>
      </c>
      <c r="Q40" s="158">
        <v>8779</v>
      </c>
      <c r="R40" s="418"/>
      <c r="S40" s="407"/>
      <c r="V40" s="726"/>
    </row>
    <row r="41" spans="1:24" ht="15.75" customHeight="1" x14ac:dyDescent="0.2">
      <c r="A41" s="407"/>
      <c r="B41" s="417"/>
      <c r="C41" s="579"/>
      <c r="D41" s="465" t="s">
        <v>131</v>
      </c>
      <c r="E41" s="148">
        <v>20770</v>
      </c>
      <c r="F41" s="158">
        <v>20391</v>
      </c>
      <c r="G41" s="158">
        <v>20386</v>
      </c>
      <c r="H41" s="158">
        <v>20364</v>
      </c>
      <c r="I41" s="158">
        <v>20293</v>
      </c>
      <c r="J41" s="158">
        <v>20296</v>
      </c>
      <c r="K41" s="158">
        <v>20098</v>
      </c>
      <c r="L41" s="158">
        <v>19971</v>
      </c>
      <c r="M41" s="158">
        <v>19124</v>
      </c>
      <c r="N41" s="158">
        <v>18301</v>
      </c>
      <c r="O41" s="158">
        <v>17681</v>
      </c>
      <c r="P41" s="158">
        <v>17342</v>
      </c>
      <c r="Q41" s="158">
        <v>17274</v>
      </c>
      <c r="R41" s="418"/>
      <c r="S41" s="407"/>
      <c r="V41" s="726"/>
    </row>
    <row r="42" spans="1:24" s="632" customFormat="1" ht="22.5" customHeight="1" x14ac:dyDescent="0.2">
      <c r="A42" s="633"/>
      <c r="B42" s="634"/>
      <c r="C42" s="739" t="s">
        <v>291</v>
      </c>
      <c r="D42" s="739"/>
      <c r="E42" s="403"/>
      <c r="F42" s="404"/>
      <c r="G42" s="404"/>
      <c r="H42" s="404"/>
      <c r="I42" s="404"/>
      <c r="J42" s="404"/>
      <c r="K42" s="404"/>
      <c r="L42" s="404"/>
      <c r="M42" s="404"/>
      <c r="N42" s="404"/>
      <c r="O42" s="404"/>
      <c r="P42" s="404"/>
      <c r="Q42" s="404"/>
      <c r="R42" s="635"/>
      <c r="S42" s="633"/>
      <c r="V42" s="726"/>
    </row>
    <row r="43" spans="1:24" ht="15.75" customHeight="1" x14ac:dyDescent="0.2">
      <c r="A43" s="407"/>
      <c r="B43" s="417"/>
      <c r="C43" s="579"/>
      <c r="D43" s="738" t="s">
        <v>481</v>
      </c>
      <c r="E43" s="148">
        <v>46376</v>
      </c>
      <c r="F43" s="148">
        <v>46376</v>
      </c>
      <c r="G43" s="148">
        <v>46552</v>
      </c>
      <c r="H43" s="148">
        <v>47599</v>
      </c>
      <c r="I43" s="148">
        <v>47443</v>
      </c>
      <c r="J43" s="148">
        <v>48612</v>
      </c>
      <c r="K43" s="148">
        <v>47722</v>
      </c>
      <c r="L43" s="148">
        <v>46500</v>
      </c>
      <c r="M43" s="148">
        <v>45015</v>
      </c>
      <c r="N43" s="148">
        <v>43657</v>
      </c>
      <c r="O43" s="148">
        <v>42422</v>
      </c>
      <c r="P43" s="148">
        <v>41748</v>
      </c>
      <c r="Q43" s="148">
        <v>41430</v>
      </c>
      <c r="R43" s="418"/>
      <c r="S43" s="407"/>
      <c r="V43" s="726"/>
    </row>
    <row r="44" spans="1:24" s="632" customFormat="1" ht="15.75" customHeight="1" x14ac:dyDescent="0.2">
      <c r="A44" s="633"/>
      <c r="B44" s="634"/>
      <c r="C44" s="636"/>
      <c r="D44" s="738" t="s">
        <v>479</v>
      </c>
      <c r="E44" s="148">
        <v>47718</v>
      </c>
      <c r="F44" s="148">
        <v>47718</v>
      </c>
      <c r="G44" s="148">
        <v>48493</v>
      </c>
      <c r="H44" s="148">
        <v>48032</v>
      </c>
      <c r="I44" s="148">
        <v>46629</v>
      </c>
      <c r="J44" s="148">
        <v>49130</v>
      </c>
      <c r="K44" s="148">
        <v>49282</v>
      </c>
      <c r="L44" s="148">
        <v>47775</v>
      </c>
      <c r="M44" s="148">
        <v>45528</v>
      </c>
      <c r="N44" s="148">
        <v>43750</v>
      </c>
      <c r="O44" s="148">
        <v>41610</v>
      </c>
      <c r="P44" s="148">
        <v>40779</v>
      </c>
      <c r="Q44" s="148">
        <v>40954</v>
      </c>
      <c r="R44" s="635"/>
      <c r="S44" s="633"/>
      <c r="V44" s="726"/>
    </row>
    <row r="45" spans="1:24" ht="15.75" customHeight="1" x14ac:dyDescent="0.2">
      <c r="A45" s="407"/>
      <c r="B45" s="420"/>
      <c r="C45" s="579"/>
      <c r="D45" s="738" t="s">
        <v>480</v>
      </c>
      <c r="E45" s="148">
        <v>43078</v>
      </c>
      <c r="F45" s="148">
        <v>43078</v>
      </c>
      <c r="G45" s="148">
        <v>41923</v>
      </c>
      <c r="H45" s="148">
        <v>41317</v>
      </c>
      <c r="I45" s="148">
        <v>41766</v>
      </c>
      <c r="J45" s="148">
        <v>42542</v>
      </c>
      <c r="K45" s="148">
        <v>42213</v>
      </c>
      <c r="L45" s="148">
        <v>41026</v>
      </c>
      <c r="M45" s="148">
        <v>39577</v>
      </c>
      <c r="N45" s="148">
        <v>38282</v>
      </c>
      <c r="O45" s="148">
        <v>36721</v>
      </c>
      <c r="P45" s="148">
        <v>36094</v>
      </c>
      <c r="Q45" s="148">
        <v>35535</v>
      </c>
      <c r="R45" s="418"/>
      <c r="S45" s="407"/>
      <c r="V45" s="726"/>
    </row>
    <row r="46" spans="1:24" ht="15.75" customHeight="1" x14ac:dyDescent="0.2">
      <c r="A46" s="407"/>
      <c r="B46" s="417"/>
      <c r="C46" s="579"/>
      <c r="D46" s="738" t="s">
        <v>484</v>
      </c>
      <c r="E46" s="148">
        <v>26443</v>
      </c>
      <c r="F46" s="148">
        <v>26443</v>
      </c>
      <c r="G46" s="148">
        <v>26282</v>
      </c>
      <c r="H46" s="148">
        <v>25604</v>
      </c>
      <c r="I46" s="148">
        <v>24870</v>
      </c>
      <c r="J46" s="148">
        <v>25706</v>
      </c>
      <c r="K46" s="148">
        <v>25550</v>
      </c>
      <c r="L46" s="148">
        <v>24919</v>
      </c>
      <c r="M46" s="148">
        <v>24077</v>
      </c>
      <c r="N46" s="148">
        <v>23168</v>
      </c>
      <c r="O46" s="148">
        <v>22400</v>
      </c>
      <c r="P46" s="148">
        <v>22287</v>
      </c>
      <c r="Q46" s="148">
        <v>32272</v>
      </c>
      <c r="R46" s="418"/>
      <c r="S46" s="407"/>
      <c r="V46" s="726"/>
    </row>
    <row r="47" spans="1:24" ht="15.75" customHeight="1" x14ac:dyDescent="0.2">
      <c r="A47" s="407"/>
      <c r="B47" s="417"/>
      <c r="C47" s="579"/>
      <c r="D47" s="738" t="s">
        <v>483</v>
      </c>
      <c r="E47" s="148">
        <v>31700</v>
      </c>
      <c r="F47" s="148">
        <v>31700</v>
      </c>
      <c r="G47" s="148">
        <v>29862</v>
      </c>
      <c r="H47" s="148">
        <v>29246</v>
      </c>
      <c r="I47" s="148">
        <v>30212</v>
      </c>
      <c r="J47" s="148">
        <v>29904</v>
      </c>
      <c r="K47" s="148">
        <v>29022</v>
      </c>
      <c r="L47" s="148">
        <v>27464</v>
      </c>
      <c r="M47" s="148">
        <v>26235</v>
      </c>
      <c r="N47" s="148">
        <v>24998</v>
      </c>
      <c r="O47" s="148">
        <v>23835</v>
      </c>
      <c r="P47" s="148">
        <v>23425</v>
      </c>
      <c r="Q47" s="148">
        <v>22882</v>
      </c>
      <c r="R47" s="418"/>
      <c r="S47" s="407"/>
      <c r="V47" s="726"/>
    </row>
    <row r="48" spans="1:24" s="421" customFormat="1" ht="22.5" customHeight="1" x14ac:dyDescent="0.2">
      <c r="A48" s="419"/>
      <c r="B48" s="420"/>
      <c r="C48" s="1632" t="s">
        <v>236</v>
      </c>
      <c r="D48" s="1633"/>
      <c r="E48" s="1633"/>
      <c r="F48" s="1633"/>
      <c r="G48" s="1633"/>
      <c r="H48" s="1633"/>
      <c r="I48" s="1633"/>
      <c r="J48" s="1633"/>
      <c r="K48" s="1633"/>
      <c r="L48" s="1633"/>
      <c r="M48" s="1633"/>
      <c r="N48" s="1633"/>
      <c r="O48" s="1633"/>
      <c r="P48" s="1633"/>
      <c r="Q48" s="1633"/>
      <c r="R48" s="446"/>
      <c r="S48" s="419"/>
      <c r="V48" s="726"/>
    </row>
    <row r="49" spans="1:22" s="421" customFormat="1" ht="13.5" customHeight="1" x14ac:dyDescent="0.2">
      <c r="A49" s="419"/>
      <c r="B49" s="420"/>
      <c r="C49" s="449" t="s">
        <v>438</v>
      </c>
      <c r="D49" s="637"/>
      <c r="E49" s="638"/>
      <c r="F49" s="420"/>
      <c r="G49" s="638"/>
      <c r="H49" s="637"/>
      <c r="I49" s="638"/>
      <c r="J49" s="896"/>
      <c r="K49" s="557"/>
      <c r="L49" s="637"/>
      <c r="M49" s="637"/>
      <c r="N49" s="637"/>
      <c r="O49" s="637"/>
      <c r="P49" s="637"/>
      <c r="Q49" s="637"/>
      <c r="R49" s="446"/>
      <c r="S49" s="419"/>
      <c r="V49" s="726"/>
    </row>
    <row r="50" spans="1:22" s="421" customFormat="1" ht="10.5" customHeight="1" x14ac:dyDescent="0.2">
      <c r="A50" s="419"/>
      <c r="B50" s="420"/>
      <c r="C50" s="1634" t="s">
        <v>391</v>
      </c>
      <c r="D50" s="1634"/>
      <c r="E50" s="1634"/>
      <c r="F50" s="1634"/>
      <c r="G50" s="1634"/>
      <c r="H50" s="1634"/>
      <c r="I50" s="1634"/>
      <c r="J50" s="1634"/>
      <c r="K50" s="1634"/>
      <c r="L50" s="1634"/>
      <c r="M50" s="1634"/>
      <c r="N50" s="1634"/>
      <c r="O50" s="1634"/>
      <c r="P50" s="1634"/>
      <c r="Q50" s="1634"/>
      <c r="R50" s="446"/>
      <c r="S50" s="419"/>
    </row>
    <row r="51" spans="1:22" x14ac:dyDescent="0.2">
      <c r="A51" s="407"/>
      <c r="B51" s="417"/>
      <c r="C51" s="417"/>
      <c r="D51" s="417"/>
      <c r="E51" s="417"/>
      <c r="F51" s="417"/>
      <c r="G51" s="417"/>
      <c r="H51" s="469"/>
      <c r="I51" s="469"/>
      <c r="J51" s="469"/>
      <c r="K51" s="469"/>
      <c r="L51" s="713"/>
      <c r="M51" s="417"/>
      <c r="N51" s="1635">
        <v>42979</v>
      </c>
      <c r="O51" s="1635"/>
      <c r="P51" s="1635"/>
      <c r="Q51" s="1635"/>
      <c r="R51" s="639">
        <v>11</v>
      </c>
      <c r="S51" s="407"/>
    </row>
    <row r="52" spans="1:22" x14ac:dyDescent="0.2">
      <c r="A52" s="434"/>
      <c r="B52" s="434"/>
      <c r="C52" s="434"/>
      <c r="D52" s="434"/>
      <c r="E52" s="434"/>
      <c r="G52" s="434"/>
      <c r="H52" s="434"/>
      <c r="I52" s="434"/>
      <c r="J52" s="434"/>
      <c r="K52" s="434"/>
      <c r="L52" s="434"/>
      <c r="M52" s="434"/>
      <c r="N52" s="434"/>
      <c r="O52" s="434"/>
      <c r="P52" s="434"/>
      <c r="Q52" s="434"/>
      <c r="R52" s="434"/>
      <c r="S52" s="434"/>
    </row>
  </sheetData>
  <mergeCells count="10">
    <mergeCell ref="C48:Q48"/>
    <mergeCell ref="C50:Q50"/>
    <mergeCell ref="N51:Q51"/>
    <mergeCell ref="B1:H1"/>
    <mergeCell ref="C5:D6"/>
    <mergeCell ref="C8:D8"/>
    <mergeCell ref="C15:D15"/>
    <mergeCell ref="C16:D16"/>
    <mergeCell ref="E6:I6"/>
    <mergeCell ref="J6:Q6"/>
  </mergeCells>
  <conditionalFormatting sqref="E7:Q7 V7">
    <cfRule type="cellIs" dxfId="16"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2017-10-12T11:17:55Z</cp:lastPrinted>
  <dcterms:created xsi:type="dcterms:W3CDTF">2004-03-02T09:49:36Z</dcterms:created>
  <dcterms:modified xsi:type="dcterms:W3CDTF">2017-10-12T13:02:42Z</dcterms:modified>
</cp:coreProperties>
</file>